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filterPrivacy="1" defaultThemeVersion="202300"/>
  <xr:revisionPtr revIDLastSave="0" documentId="8_{79883BBF-7E9A-4312-AAD3-B33ADD73AF73}" xr6:coauthVersionLast="47" xr6:coauthVersionMax="47" xr10:uidLastSave="{00000000-0000-0000-0000-000000000000}"/>
  <bookViews>
    <workbookView xWindow="-22830" yWindow="2805" windowWidth="21600" windowHeight="11235" xr2:uid="{E6148F44-85E4-4B96-A8C0-98C454F647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3" i="1"/>
  <c r="K18" i="1"/>
  <c r="K17" i="1"/>
  <c r="K16" i="1"/>
  <c r="K13" i="1"/>
  <c r="Q18" i="1"/>
  <c r="Q17" i="1"/>
  <c r="Q16" i="1"/>
  <c r="Q13" i="1"/>
  <c r="W18" i="1"/>
  <c r="W17" i="1"/>
  <c r="W16" i="1"/>
  <c r="W13" i="1"/>
  <c r="AC13" i="1"/>
  <c r="AC16" i="1"/>
</calcChain>
</file>

<file path=xl/sharedStrings.xml><?xml version="1.0" encoding="utf-8"?>
<sst xmlns="http://schemas.openxmlformats.org/spreadsheetml/2006/main" count="299" uniqueCount="66">
  <si>
    <t>Capital expenditure</t>
  </si>
  <si>
    <t>Base capital expenditure</t>
  </si>
  <si>
    <t>£m</t>
  </si>
  <si>
    <t>Enhancement capital expenditure</t>
  </si>
  <si>
    <t>Developer services capital expenditure</t>
  </si>
  <si>
    <t>Total gross capital expenditure excluding third party services</t>
  </si>
  <si>
    <t>Third party services</t>
  </si>
  <si>
    <t>Total gross capital expenditure</t>
  </si>
  <si>
    <t>Line description</t>
  </si>
  <si>
    <t>Units</t>
  </si>
  <si>
    <t>DPs</t>
  </si>
  <si>
    <t>Water resources</t>
  </si>
  <si>
    <t>Network+</t>
  </si>
  <si>
    <t>Total</t>
  </si>
  <si>
    <t>Raw water transport</t>
  </si>
  <si>
    <t>Raw water storage</t>
  </si>
  <si>
    <t>Water treatment</t>
  </si>
  <si>
    <t>Treated water distribution</t>
  </si>
  <si>
    <t>2022-23</t>
  </si>
  <si>
    <t>2023-24</t>
  </si>
  <si>
    <t>2024-25</t>
  </si>
  <si>
    <t>Operating expenditure</t>
  </si>
  <si>
    <t>Base operating expenditure</t>
  </si>
  <si>
    <t>Enhancement operating expenditure</t>
  </si>
  <si>
    <t>Developer services operating expenditure</t>
  </si>
  <si>
    <t>Total operating expenditure excluding third party services</t>
  </si>
  <si>
    <t>Total operating expenditure</t>
  </si>
  <si>
    <t>Network+ 
Sewage collection</t>
  </si>
  <si>
    <t>Network+ 
Sewage treatment</t>
  </si>
  <si>
    <t>Bioresources</t>
  </si>
  <si>
    <t>Foul</t>
  </si>
  <si>
    <t>Surface water drainage</t>
  </si>
  <si>
    <t>Highway drainage</t>
  </si>
  <si>
    <t>Sewage treatment and disposal</t>
  </si>
  <si>
    <t>Imported sludge liquor treatment</t>
  </si>
  <si>
    <t>Sludge transport</t>
  </si>
  <si>
    <t>Sludge treatment</t>
  </si>
  <si>
    <t>Sludge disposal</t>
  </si>
  <si>
    <t>Developer services operating expenditure</t>
  </si>
  <si>
    <t>Total third party services</t>
  </si>
  <si>
    <t>Developer services capital expenditure</t>
  </si>
  <si>
    <t>2021-22</t>
  </si>
  <si>
    <t>2020-21</t>
  </si>
  <si>
    <t>2019-20</t>
  </si>
  <si>
    <t>2018-19</t>
  </si>
  <si>
    <t>Statutory</t>
  </si>
  <si>
    <t>Revenue - 2019</t>
  </si>
  <si>
    <t>Revenue - 2025</t>
  </si>
  <si>
    <t>Revenue - 2024</t>
  </si>
  <si>
    <t>Revenue - 2023</t>
  </si>
  <si>
    <t>Revenue - 2022</t>
  </si>
  <si>
    <t>Revenue - 2021</t>
  </si>
  <si>
    <t>Revenue - 2020</t>
  </si>
  <si>
    <t>Revenue - 2018</t>
  </si>
  <si>
    <t>2017-18</t>
  </si>
  <si>
    <t>Revenue - 2017</t>
  </si>
  <si>
    <t>2016-17</t>
  </si>
  <si>
    <t>Revenue - 2016</t>
  </si>
  <si>
    <t>2015-16</t>
  </si>
  <si>
    <t>Totex analysis - water resources and water network+</t>
  </si>
  <si>
    <t>Totex analysis - wastewater network+ and bioresources</t>
  </si>
  <si>
    <t>Income statement</t>
  </si>
  <si>
    <t>All Data has been obtained from Anglian Water Annual Performance Report tables.</t>
  </si>
  <si>
    <t>Data from APR table 4E</t>
  </si>
  <si>
    <t>Data from APR table 4D</t>
  </si>
  <si>
    <t>Data from APR table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</si>
</sst>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3" x14ac:knownFonts="1">
    <font>
      <sz val="11"/>
      <color theme="1"/>
      <name val="Aptos Narrow"/>
      <family val="2"/>
      <scheme val="minor"/>
    </font>
    <font>
      <sz val="12"/>
      <color rgb="FF0078C9"/>
      <name val="Arial"/>
      <family val="2"/>
    </font>
    <font>
      <sz val="12"/>
      <color theme="4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5"/>
      <color rgb="FFFFFFFF"/>
      <name val="Arial"/>
      <family val="2"/>
    </font>
    <font>
      <b/>
      <sz val="12"/>
      <name val="Arial"/>
      <family val="2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0DC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3595"/>
        <bgColor indexed="64"/>
      </patternFill>
    </fill>
    <fill>
      <patternFill patternType="solid">
        <fgColor rgb="FFE0DCD8"/>
        <bgColor rgb="FF000000"/>
      </patternFill>
    </fill>
  </fills>
  <borders count="110">
    <border>
      <left/>
      <right/>
      <top/>
      <bottom/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ck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rgb="FF808080"/>
      </left>
      <right style="thin">
        <color rgb="FF808080"/>
      </right>
      <top style="thin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ck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ck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/>
      <bottom style="thick">
        <color rgb="FF808080"/>
      </bottom>
      <diagonal/>
    </border>
    <border>
      <left/>
      <right/>
      <top style="thin">
        <color rgb="FF808080"/>
      </top>
      <bottom style="thick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808080"/>
      </bottom>
      <diagonal/>
    </border>
    <border>
      <left style="thin">
        <color rgb="FF808080"/>
      </left>
      <right/>
      <top style="thick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ck">
        <color rgb="FF808080"/>
      </bottom>
      <diagonal/>
    </border>
    <border>
      <left style="thin">
        <color rgb="FF808080"/>
      </left>
      <right style="thick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ck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ck">
        <color rgb="FF808080"/>
      </right>
      <top style="thin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/>
      <top/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757171"/>
      </right>
      <top style="thin">
        <color rgb="FF757171"/>
      </top>
      <bottom style="medium">
        <color rgb="FF757171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medium">
        <color rgb="FF757171"/>
      </bottom>
      <diagonal/>
    </border>
    <border>
      <left style="medium">
        <color rgb="FF757171"/>
      </left>
      <right style="thin">
        <color rgb="FF757171"/>
      </right>
      <top style="thin">
        <color rgb="FF757171"/>
      </top>
      <bottom style="medium">
        <color rgb="FF757171"/>
      </bottom>
      <diagonal/>
    </border>
    <border>
      <left style="thin">
        <color rgb="FF757171"/>
      </left>
      <right style="medium">
        <color rgb="FF757171"/>
      </right>
      <top style="thin">
        <color rgb="FF757171"/>
      </top>
      <bottom style="medium">
        <color rgb="FF757171"/>
      </bottom>
      <diagonal/>
    </border>
    <border>
      <left style="medium">
        <color rgb="FF857362"/>
      </left>
      <right style="thin">
        <color rgb="FF857362"/>
      </right>
      <top style="thin">
        <color rgb="FF857362"/>
      </top>
      <bottom style="medium">
        <color rgb="FF857362"/>
      </bottom>
      <diagonal/>
    </border>
    <border>
      <left style="thin">
        <color rgb="FF857362"/>
      </left>
      <right style="medium">
        <color rgb="FF857362"/>
      </right>
      <top style="thin">
        <color rgb="FF857362"/>
      </top>
      <bottom style="medium">
        <color rgb="FF857362"/>
      </bottom>
      <diagonal/>
    </border>
    <border>
      <left style="thin">
        <color rgb="FF857362"/>
      </left>
      <right style="thin">
        <color rgb="FF857362"/>
      </right>
      <top style="thin">
        <color rgb="FF857362"/>
      </top>
      <bottom style="medium">
        <color rgb="FF857362"/>
      </bottom>
      <diagonal/>
    </border>
    <border>
      <left/>
      <right style="thin">
        <color rgb="FF857362"/>
      </right>
      <top style="thin">
        <color rgb="FF857362"/>
      </top>
      <bottom style="medium">
        <color rgb="FF857362"/>
      </bottom>
      <diagonal/>
    </border>
    <border>
      <left style="medium">
        <color rgb="FF857362"/>
      </left>
      <right style="thin">
        <color rgb="FF857362"/>
      </right>
      <top style="medium">
        <color rgb="FF857362"/>
      </top>
      <bottom style="thin">
        <color rgb="FF857362"/>
      </bottom>
      <diagonal/>
    </border>
    <border>
      <left style="thin">
        <color rgb="FF857362"/>
      </left>
      <right style="thin">
        <color rgb="FF857362"/>
      </right>
      <top style="medium">
        <color rgb="FF857362"/>
      </top>
      <bottom style="thin">
        <color rgb="FF857362"/>
      </bottom>
      <diagonal/>
    </border>
    <border>
      <left/>
      <right style="thin">
        <color rgb="FF857362"/>
      </right>
      <top style="medium">
        <color rgb="FF857362"/>
      </top>
      <bottom style="thin">
        <color rgb="FF857362"/>
      </bottom>
      <diagonal/>
    </border>
    <border>
      <left style="thin">
        <color rgb="FF857362"/>
      </left>
      <right style="medium">
        <color rgb="FF857362"/>
      </right>
      <top style="medium">
        <color rgb="FF857362"/>
      </top>
      <bottom style="thin">
        <color rgb="FF857362"/>
      </bottom>
      <diagonal/>
    </border>
    <border>
      <left style="medium">
        <color rgb="FF857362"/>
      </left>
      <right style="thin">
        <color rgb="FF857362"/>
      </right>
      <top style="thin">
        <color rgb="FF857362"/>
      </top>
      <bottom style="thin">
        <color rgb="FF857362"/>
      </bottom>
      <diagonal/>
    </border>
    <border>
      <left style="thin">
        <color rgb="FF857362"/>
      </left>
      <right style="thin">
        <color rgb="FF857362"/>
      </right>
      <top style="thin">
        <color rgb="FF857362"/>
      </top>
      <bottom style="thin">
        <color rgb="FF857362"/>
      </bottom>
      <diagonal/>
    </border>
    <border>
      <left/>
      <right style="thin">
        <color rgb="FF857362"/>
      </right>
      <top style="thin">
        <color rgb="FF857362"/>
      </top>
      <bottom style="thin">
        <color rgb="FF857362"/>
      </bottom>
      <diagonal/>
    </border>
    <border>
      <left style="thin">
        <color rgb="FF857362"/>
      </left>
      <right style="medium">
        <color rgb="FF857362"/>
      </right>
      <top style="thin">
        <color rgb="FF857362"/>
      </top>
      <bottom style="thin">
        <color rgb="FF857362"/>
      </bottom>
      <diagonal/>
    </border>
    <border>
      <left style="medium">
        <color rgb="FF857362"/>
      </left>
      <right/>
      <top style="medium">
        <color rgb="FF857362"/>
      </top>
      <bottom/>
      <diagonal/>
    </border>
    <border>
      <left style="medium">
        <color rgb="FF857362"/>
      </left>
      <right/>
      <top/>
      <bottom/>
      <diagonal/>
    </border>
    <border>
      <left style="thin">
        <color rgb="FF857362"/>
      </left>
      <right style="thin">
        <color rgb="FF857362"/>
      </right>
      <top style="medium">
        <color rgb="FF857362"/>
      </top>
      <bottom/>
      <diagonal/>
    </border>
    <border>
      <left style="thin">
        <color rgb="FF857362"/>
      </left>
      <right style="thin">
        <color rgb="FF857362"/>
      </right>
      <top/>
      <bottom/>
      <diagonal/>
    </border>
    <border>
      <left style="thin">
        <color rgb="FF857362"/>
      </left>
      <right style="medium">
        <color rgb="FF857362"/>
      </right>
      <top style="medium">
        <color rgb="FF857362"/>
      </top>
      <bottom/>
      <diagonal/>
    </border>
    <border>
      <left style="thin">
        <color rgb="FF857362"/>
      </left>
      <right style="medium">
        <color rgb="FF857362"/>
      </right>
      <top/>
      <bottom/>
      <diagonal/>
    </border>
    <border>
      <left style="medium">
        <color rgb="FF857362"/>
      </left>
      <right style="medium">
        <color rgb="FF857362"/>
      </right>
      <top style="medium">
        <color rgb="FF857362"/>
      </top>
      <bottom/>
      <diagonal/>
    </border>
    <border>
      <left style="medium">
        <color rgb="FF857362"/>
      </left>
      <right style="medium">
        <color rgb="FF857362"/>
      </right>
      <top/>
      <bottom/>
      <diagonal/>
    </border>
    <border>
      <left style="thin">
        <color rgb="FF808080"/>
      </left>
      <right/>
      <top/>
      <bottom style="thick">
        <color rgb="FF808080"/>
      </bottom>
      <diagonal/>
    </border>
    <border>
      <left style="thin">
        <color indexed="64"/>
      </left>
      <right style="thin">
        <color indexed="64"/>
      </right>
      <top style="thick">
        <color rgb="FF808080"/>
      </top>
      <bottom style="thin">
        <color indexed="64"/>
      </bottom>
      <diagonal/>
    </border>
    <border>
      <left style="thin">
        <color rgb="FF808080"/>
      </left>
      <right/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rgb="FF757171"/>
      </right>
      <top style="medium">
        <color indexed="64"/>
      </top>
      <bottom/>
      <diagonal/>
    </border>
    <border>
      <left style="medium">
        <color rgb="FF757171"/>
      </left>
      <right/>
      <top style="medium">
        <color indexed="64"/>
      </top>
      <bottom style="thin">
        <color rgb="FF757171"/>
      </bottom>
      <diagonal/>
    </border>
    <border>
      <left/>
      <right/>
      <top style="medium">
        <color indexed="64"/>
      </top>
      <bottom style="thin">
        <color rgb="FF757171"/>
      </bottom>
      <diagonal/>
    </border>
    <border>
      <left/>
      <right style="medium">
        <color rgb="FF757171"/>
      </right>
      <top style="medium">
        <color indexed="64"/>
      </top>
      <bottom style="thin">
        <color rgb="FF757171"/>
      </bottom>
      <diagonal/>
    </border>
    <border>
      <left style="medium">
        <color rgb="FF75717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757171"/>
      </right>
      <top/>
      <bottom style="medium">
        <color rgb="FF757171"/>
      </bottom>
      <diagonal/>
    </border>
    <border>
      <left style="medium">
        <color rgb="FF757171"/>
      </left>
      <right style="medium">
        <color indexed="64"/>
      </right>
      <top/>
      <bottom style="thin">
        <color rgb="FF757171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ck">
        <color rgb="FF808080"/>
      </bottom>
      <diagonal/>
    </border>
    <border>
      <left/>
      <right style="medium">
        <color indexed="64"/>
      </right>
      <top style="thin">
        <color rgb="FF808080"/>
      </top>
      <bottom style="thick">
        <color rgb="FF80808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857362"/>
      </right>
      <top style="thin">
        <color rgb="FF857362"/>
      </top>
      <bottom style="medium">
        <color rgb="FF857362"/>
      </bottom>
      <diagonal/>
    </border>
    <border>
      <left style="medium">
        <color rgb="FF857362"/>
      </left>
      <right style="medium">
        <color indexed="64"/>
      </right>
      <top style="thin">
        <color rgb="FF857362"/>
      </top>
      <bottom style="medium">
        <color rgb="FF857362"/>
      </bottom>
      <diagonal/>
    </border>
    <border>
      <left style="medium">
        <color indexed="64"/>
      </left>
      <right style="thin">
        <color rgb="FF857362"/>
      </right>
      <top style="medium">
        <color rgb="FF857362"/>
      </top>
      <bottom style="thin">
        <color rgb="FF857362"/>
      </bottom>
      <diagonal/>
    </border>
    <border>
      <left style="medium">
        <color rgb="FF857362"/>
      </left>
      <right style="medium">
        <color indexed="64"/>
      </right>
      <top style="medium">
        <color rgb="FF857362"/>
      </top>
      <bottom style="thin">
        <color rgb="FF857362"/>
      </bottom>
      <diagonal/>
    </border>
    <border>
      <left style="medium">
        <color indexed="64"/>
      </left>
      <right style="medium">
        <color rgb="FF857362"/>
      </right>
      <top style="thin">
        <color rgb="FF857362"/>
      </top>
      <bottom style="thin">
        <color rgb="FF857362"/>
      </bottom>
      <diagonal/>
    </border>
    <border>
      <left/>
      <right style="medium">
        <color indexed="64"/>
      </right>
      <top style="thin">
        <color rgb="FF757171"/>
      </top>
      <bottom style="thin">
        <color rgb="FF757171"/>
      </bottom>
      <diagonal/>
    </border>
    <border>
      <left style="medium">
        <color indexed="64"/>
      </left>
      <right style="medium">
        <color rgb="FF857362"/>
      </right>
      <top style="thin">
        <color rgb="FF857362"/>
      </top>
      <bottom style="medium">
        <color indexed="64"/>
      </bottom>
      <diagonal/>
    </border>
    <border>
      <left style="medium">
        <color rgb="FF857362"/>
      </left>
      <right style="thin">
        <color rgb="FF857362"/>
      </right>
      <top style="thin">
        <color rgb="FF857362"/>
      </top>
      <bottom style="medium">
        <color indexed="64"/>
      </bottom>
      <diagonal/>
    </border>
    <border>
      <left style="thin">
        <color rgb="FF857362"/>
      </left>
      <right style="medium">
        <color rgb="FF857362"/>
      </right>
      <top style="thin">
        <color rgb="FF857362"/>
      </top>
      <bottom style="medium">
        <color indexed="64"/>
      </bottom>
      <diagonal/>
    </border>
    <border>
      <left/>
      <right style="medium">
        <color indexed="64"/>
      </right>
      <top style="thin">
        <color rgb="FF757171"/>
      </top>
      <bottom style="medium">
        <color indexed="64"/>
      </bottom>
      <diagonal/>
    </border>
    <border>
      <left style="medium">
        <color indexed="64"/>
      </left>
      <right style="thin">
        <color rgb="FF857362"/>
      </right>
      <top style="thin">
        <color rgb="FF857362"/>
      </top>
      <bottom style="thin">
        <color rgb="FF857362"/>
      </bottom>
      <diagonal/>
    </border>
    <border>
      <left style="thin">
        <color rgb="FF857362"/>
      </left>
      <right style="thin">
        <color rgb="FF857362"/>
      </right>
      <top style="thin">
        <color rgb="FF857362"/>
      </top>
      <bottom style="medium">
        <color indexed="64"/>
      </bottom>
      <diagonal/>
    </border>
    <border>
      <left/>
      <right style="thin">
        <color rgb="FF857362"/>
      </right>
      <top style="thin">
        <color rgb="FF857362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rgb="FF808080"/>
      </bottom>
      <diagonal/>
    </border>
    <border>
      <left/>
      <right style="medium">
        <color indexed="64"/>
      </right>
      <top/>
      <bottom style="thick">
        <color rgb="FF808080"/>
      </bottom>
      <diagonal/>
    </border>
    <border>
      <left style="medium">
        <color indexed="64"/>
      </left>
      <right style="thin">
        <color rgb="FF808080"/>
      </right>
      <top/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medium">
        <color indexed="64"/>
      </top>
      <bottom/>
      <diagonal/>
    </border>
    <border>
      <left style="thin">
        <color rgb="FF808080"/>
      </left>
      <right/>
      <top style="medium">
        <color indexed="64"/>
      </top>
      <bottom style="thin">
        <color rgb="FF808080"/>
      </bottom>
      <diagonal/>
    </border>
    <border>
      <left/>
      <right/>
      <top style="medium">
        <color indexed="64"/>
      </top>
      <bottom style="thin">
        <color rgb="FF808080"/>
      </bottom>
      <diagonal/>
    </border>
    <border>
      <left/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medium">
        <color indexed="64"/>
      </top>
      <bottom/>
      <diagonal/>
    </border>
    <border>
      <left style="thin">
        <color rgb="FF808080"/>
      </left>
      <right style="medium">
        <color indexed="64"/>
      </right>
      <top/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medium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/>
      <top style="thin">
        <color rgb="FF808080"/>
      </top>
      <bottom style="thick">
        <color rgb="FF808080"/>
      </bottom>
      <diagonal/>
    </border>
    <border>
      <left style="medium">
        <color indexed="64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ck">
        <color rgb="FF808080"/>
      </bottom>
      <diagonal/>
    </border>
    <border>
      <left style="medium">
        <color indexed="64"/>
      </left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medium">
        <color indexed="64"/>
      </top>
      <bottom style="thin">
        <color rgb="FF808080"/>
      </bottom>
      <diagonal/>
    </border>
    <border>
      <left style="medium">
        <color indexed="64"/>
      </left>
      <right/>
      <top style="thin">
        <color rgb="FF808080"/>
      </top>
      <bottom/>
      <diagonal/>
    </border>
    <border>
      <left/>
      <right style="medium">
        <color indexed="64"/>
      </right>
      <top style="thin">
        <color rgb="FF808080"/>
      </top>
      <bottom/>
      <diagonal/>
    </border>
    <border>
      <left style="medium">
        <color rgb="FF857362"/>
      </left>
      <right style="medium">
        <color indexed="64"/>
      </right>
      <top style="thin">
        <color rgb="FF857362"/>
      </top>
      <bottom style="thin">
        <color rgb="FF857362"/>
      </bottom>
      <diagonal/>
    </border>
    <border>
      <left style="medium">
        <color indexed="64"/>
      </left>
      <right style="thin">
        <color rgb="FF857362"/>
      </right>
      <top style="thin">
        <color rgb="FF857362"/>
      </top>
      <bottom style="medium">
        <color indexed="64"/>
      </bottom>
      <diagonal/>
    </border>
    <border>
      <left style="medium">
        <color rgb="FF857362"/>
      </left>
      <right style="medium">
        <color indexed="64"/>
      </right>
      <top style="thin">
        <color rgb="FF8573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808080"/>
      </bottom>
      <diagonal/>
    </border>
  </borders>
  <cellStyleXfs count="3">
    <xf numFmtId="0" fontId="0" fillId="0" borderId="0"/>
    <xf numFmtId="0" fontId="6" fillId="0" borderId="0"/>
    <xf numFmtId="9" fontId="8" fillId="0" borderId="0" applyFont="0" applyFill="0" applyBorder="0" applyAlignment="0" applyProtection="0"/>
  </cellStyleXfs>
  <cellXfs count="176">
    <xf numFmtId="0" fontId="0" fillId="0" borderId="0" xfId="0"/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64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7" fillId="3" borderId="65" xfId="0" applyFont="1" applyFill="1" applyBorder="1" applyAlignment="1" applyProtection="1">
      <alignment vertical="center"/>
      <protection locked="0"/>
    </xf>
    <xf numFmtId="164" fontId="2" fillId="3" borderId="64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0" xfId="0" applyNumberFormat="1" applyFont="1" applyFill="1" applyAlignment="1" applyProtection="1">
      <alignment horizontal="center" vertical="center" wrapText="1"/>
      <protection locked="0"/>
    </xf>
    <xf numFmtId="0" fontId="1" fillId="2" borderId="90" xfId="0" applyFont="1" applyFill="1" applyBorder="1" applyAlignment="1" applyProtection="1">
      <alignment horizontal="center" vertical="center" wrapText="1"/>
      <protection locked="0"/>
    </xf>
    <xf numFmtId="9" fontId="2" fillId="3" borderId="0" xfId="2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1" fillId="5" borderId="29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7" fillId="0" borderId="64" xfId="0" applyFont="1" applyBorder="1"/>
    <xf numFmtId="0" fontId="7" fillId="0" borderId="65" xfId="0" applyFont="1" applyBorder="1"/>
    <xf numFmtId="0" fontId="7" fillId="3" borderId="64" xfId="0" applyFont="1" applyFill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7" fillId="3" borderId="65" xfId="0" applyFont="1" applyFill="1" applyBorder="1" applyAlignment="1" applyProtection="1">
      <alignment horizontal="center"/>
      <protection locked="0"/>
    </xf>
    <xf numFmtId="164" fontId="7" fillId="3" borderId="64" xfId="0" applyNumberFormat="1" applyFont="1" applyFill="1" applyBorder="1" applyAlignment="1" applyProtection="1">
      <alignment horizontal="center"/>
      <protection locked="0"/>
    </xf>
    <xf numFmtId="164" fontId="7" fillId="3" borderId="0" xfId="0" applyNumberFormat="1" applyFont="1" applyFill="1" applyAlignment="1" applyProtection="1">
      <alignment horizontal="center"/>
      <protection locked="0"/>
    </xf>
    <xf numFmtId="0" fontId="4" fillId="0" borderId="36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65" fontId="4" fillId="0" borderId="66" xfId="0" applyNumberFormat="1" applyFont="1" applyBorder="1" applyAlignment="1">
      <alignment vertical="center"/>
    </xf>
    <xf numFmtId="165" fontId="4" fillId="0" borderId="31" xfId="0" applyNumberFormat="1" applyFont="1" applyBorder="1" applyAlignment="1">
      <alignment vertical="center"/>
    </xf>
    <xf numFmtId="165" fontId="4" fillId="0" borderId="32" xfId="0" applyNumberFormat="1" applyFont="1" applyBorder="1" applyAlignment="1">
      <alignment vertical="center"/>
    </xf>
    <xf numFmtId="165" fontId="4" fillId="0" borderId="67" xfId="0" applyNumberFormat="1" applyFont="1" applyBorder="1" applyAlignment="1">
      <alignment vertical="center"/>
    </xf>
    <xf numFmtId="165" fontId="4" fillId="0" borderId="33" xfId="0" applyNumberFormat="1" applyFont="1" applyBorder="1" applyAlignment="1">
      <alignment vertical="center"/>
    </xf>
    <xf numFmtId="165" fontId="4" fillId="0" borderId="34" xfId="0" applyNumberFormat="1" applyFont="1" applyBorder="1" applyAlignment="1">
      <alignment vertical="center"/>
    </xf>
    <xf numFmtId="165" fontId="4" fillId="0" borderId="88" xfId="0" applyNumberFormat="1" applyFont="1" applyBorder="1" applyAlignment="1">
      <alignment horizontal="center" vertical="center" wrapText="1"/>
    </xf>
    <xf numFmtId="165" fontId="4" fillId="0" borderId="22" xfId="0" applyNumberFormat="1" applyFont="1" applyBorder="1" applyAlignment="1">
      <alignment horizontal="center" vertical="center" wrapText="1"/>
    </xf>
    <xf numFmtId="165" fontId="4" fillId="0" borderId="89" xfId="0" applyNumberFormat="1" applyFont="1" applyBorder="1" applyAlignment="1">
      <alignment horizontal="center" vertical="center" wrapText="1"/>
    </xf>
    <xf numFmtId="165" fontId="4" fillId="0" borderId="98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99" xfId="0" applyNumberFormat="1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165" fontId="7" fillId="0" borderId="64" xfId="0" applyNumberFormat="1" applyFont="1" applyBorder="1"/>
    <xf numFmtId="165" fontId="7" fillId="0" borderId="0" xfId="0" applyNumberFormat="1" applyFont="1"/>
    <xf numFmtId="165" fontId="7" fillId="0" borderId="65" xfId="0" applyNumberFormat="1" applyFont="1" applyBorder="1"/>
    <xf numFmtId="165" fontId="4" fillId="0" borderId="90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91" xfId="0" applyNumberFormat="1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 wrapText="1"/>
    </xf>
    <xf numFmtId="165" fontId="4" fillId="0" borderId="9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68" xfId="0" applyNumberFormat="1" applyFont="1" applyBorder="1" applyAlignment="1">
      <alignment vertical="center"/>
    </xf>
    <xf numFmtId="165" fontId="4" fillId="0" borderId="35" xfId="0" applyNumberFormat="1" applyFont="1" applyBorder="1" applyAlignment="1">
      <alignment vertical="center"/>
    </xf>
    <xf numFmtId="165" fontId="4" fillId="0" borderId="38" xfId="0" applyNumberFormat="1" applyFont="1" applyBorder="1" applyAlignment="1">
      <alignment vertical="center"/>
    </xf>
    <xf numFmtId="165" fontId="4" fillId="0" borderId="69" xfId="0" applyNumberFormat="1" applyFont="1" applyBorder="1" applyAlignment="1">
      <alignment vertical="center"/>
    </xf>
    <xf numFmtId="165" fontId="4" fillId="0" borderId="76" xfId="0" applyNumberFormat="1" applyFont="1" applyBorder="1" applyAlignment="1">
      <alignment vertical="center"/>
    </xf>
    <xf numFmtId="165" fontId="4" fillId="0" borderId="39" xfId="0" applyNumberFormat="1" applyFont="1" applyBorder="1" applyAlignment="1">
      <alignment vertical="center"/>
    </xf>
    <xf numFmtId="165" fontId="4" fillId="0" borderId="36" xfId="0" applyNumberFormat="1" applyFont="1" applyBorder="1" applyAlignment="1">
      <alignment vertical="center"/>
    </xf>
    <xf numFmtId="165" fontId="4" fillId="0" borderId="37" xfId="0" applyNumberFormat="1" applyFont="1" applyBorder="1" applyAlignment="1">
      <alignment vertical="center"/>
    </xf>
    <xf numFmtId="165" fontId="4" fillId="0" borderId="92" xfId="0" applyNumberFormat="1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 wrapText="1"/>
    </xf>
    <xf numFmtId="165" fontId="4" fillId="0" borderId="93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4" fillId="0" borderId="94" xfId="0" applyNumberFormat="1" applyFont="1" applyBorder="1" applyAlignment="1">
      <alignment horizontal="center" vertical="center" wrapText="1"/>
    </xf>
    <xf numFmtId="165" fontId="4" fillId="0" borderId="62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00" xfId="0" applyNumberFormat="1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 wrapText="1"/>
    </xf>
    <xf numFmtId="165" fontId="3" fillId="0" borderId="64" xfId="0" applyNumberFormat="1" applyFont="1" applyBorder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65" xfId="0" applyNumberFormat="1" applyFont="1" applyBorder="1" applyAlignment="1" applyProtection="1">
      <alignment horizontal="center" vertical="center" wrapText="1"/>
      <protection locked="0"/>
    </xf>
    <xf numFmtId="165" fontId="4" fillId="0" borderId="70" xfId="0" applyNumberFormat="1" applyFont="1" applyBorder="1" applyAlignment="1">
      <alignment vertical="center"/>
    </xf>
    <xf numFmtId="165" fontId="4" fillId="0" borderId="42" xfId="0" applyNumberFormat="1" applyFont="1" applyBorder="1" applyAlignment="1">
      <alignment vertical="center"/>
    </xf>
    <xf numFmtId="165" fontId="4" fillId="0" borderId="71" xfId="0" applyNumberFormat="1" applyFont="1" applyBorder="1" applyAlignment="1">
      <alignment vertical="center"/>
    </xf>
    <xf numFmtId="165" fontId="4" fillId="0" borderId="40" xfId="0" applyNumberFormat="1" applyFont="1" applyBorder="1" applyAlignment="1">
      <alignment vertical="center"/>
    </xf>
    <xf numFmtId="165" fontId="4" fillId="0" borderId="41" xfId="0" applyNumberFormat="1" applyFont="1" applyBorder="1" applyAlignment="1">
      <alignment vertical="center"/>
    </xf>
    <xf numFmtId="165" fontId="3" fillId="0" borderId="90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4" fillId="0" borderId="72" xfId="0" applyNumberFormat="1" applyFont="1" applyBorder="1" applyAlignment="1">
      <alignment vertical="center"/>
    </xf>
    <xf numFmtId="165" fontId="4" fillId="0" borderId="73" xfId="0" applyNumberFormat="1" applyFont="1" applyBorder="1" applyAlignment="1">
      <alignment vertical="center"/>
    </xf>
    <xf numFmtId="165" fontId="4" fillId="0" borderId="74" xfId="0" applyNumberFormat="1" applyFont="1" applyBorder="1" applyAlignment="1">
      <alignment vertical="center"/>
    </xf>
    <xf numFmtId="165" fontId="4" fillId="0" borderId="75" xfId="0" applyNumberFormat="1" applyFont="1" applyBorder="1" applyAlignment="1">
      <alignment vertical="center"/>
    </xf>
    <xf numFmtId="165" fontId="4" fillId="0" borderId="77" xfId="0" applyNumberFormat="1" applyFont="1" applyBorder="1" applyAlignment="1">
      <alignment vertical="center"/>
    </xf>
    <xf numFmtId="165" fontId="4" fillId="0" borderId="78" xfId="0" applyNumberFormat="1" applyFont="1" applyBorder="1" applyAlignment="1">
      <alignment vertical="center"/>
    </xf>
    <xf numFmtId="165" fontId="4" fillId="0" borderId="61" xfId="0" applyNumberFormat="1" applyFont="1" applyBorder="1" applyAlignment="1">
      <alignment horizontal="center" vertical="center"/>
    </xf>
    <xf numFmtId="165" fontId="4" fillId="0" borderId="95" xfId="0" applyNumberFormat="1" applyFont="1" applyBorder="1" applyAlignment="1">
      <alignment horizontal="center" vertical="center"/>
    </xf>
    <xf numFmtId="165" fontId="4" fillId="0" borderId="96" xfId="0" applyNumberFormat="1" applyFont="1" applyBorder="1" applyAlignment="1">
      <alignment horizontal="center" vertical="center" wrapText="1"/>
    </xf>
    <xf numFmtId="165" fontId="4" fillId="0" borderId="93" xfId="0" applyNumberFormat="1" applyFont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center" vertical="center" wrapText="1"/>
    </xf>
    <xf numFmtId="165" fontId="4" fillId="0" borderId="62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7" fillId="0" borderId="64" xfId="0" applyNumberFormat="1" applyFont="1" applyBorder="1" applyAlignment="1" applyProtection="1">
      <alignment vertical="center"/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165" fontId="3" fillId="0" borderId="64" xfId="0" applyNumberFormat="1" applyFont="1" applyBorder="1" applyAlignment="1" applyProtection="1">
      <alignment vertical="center"/>
      <protection locked="0"/>
    </xf>
    <xf numFmtId="165" fontId="4" fillId="0" borderId="106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horizontal="center" vertical="center" wrapText="1"/>
    </xf>
    <xf numFmtId="165" fontId="4" fillId="0" borderId="107" xfId="0" applyNumberFormat="1" applyFont="1" applyBorder="1" applyAlignment="1">
      <alignment vertical="center"/>
    </xf>
    <xf numFmtId="165" fontId="4" fillId="0" borderId="108" xfId="0" applyNumberFormat="1" applyFont="1" applyBorder="1" applyAlignment="1">
      <alignment vertical="center"/>
    </xf>
    <xf numFmtId="165" fontId="4" fillId="0" borderId="61" xfId="0" applyNumberFormat="1" applyFont="1" applyBorder="1" applyAlignment="1">
      <alignment horizontal="center" vertical="center" wrapText="1"/>
    </xf>
    <xf numFmtId="165" fontId="4" fillId="0" borderId="95" xfId="0" applyNumberFormat="1" applyFont="1" applyBorder="1" applyAlignment="1">
      <alignment horizontal="center" vertical="center" wrapText="1"/>
    </xf>
    <xf numFmtId="164" fontId="4" fillId="0" borderId="52" xfId="0" applyNumberFormat="1" applyFont="1" applyBorder="1" applyAlignment="1">
      <alignment horizontal="center" vertical="center" wrapText="1"/>
    </xf>
    <xf numFmtId="0" fontId="12" fillId="0" borderId="0" xfId="0" applyFont="1"/>
    <xf numFmtId="0" fontId="0" fillId="0" borderId="0" xfId="0" applyAlignment="1">
      <alignment horizontal="center" vertical="center" wrapText="1"/>
    </xf>
    <xf numFmtId="0" fontId="9" fillId="4" borderId="16" xfId="0" applyFont="1" applyFill="1" applyBorder="1" applyAlignment="1" applyProtection="1">
      <alignment horizontal="left" vertical="center"/>
      <protection locked="0"/>
    </xf>
    <xf numFmtId="0" fontId="1" fillId="2" borderId="104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105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63" xfId="0" applyFont="1" applyFill="1" applyBorder="1" applyAlignment="1" applyProtection="1">
      <alignment horizontal="center" vertical="center" wrapText="1"/>
      <protection locked="0"/>
    </xf>
    <xf numFmtId="0" fontId="1" fillId="2" borderId="109" xfId="0" applyFont="1" applyFill="1" applyBorder="1" applyAlignment="1" applyProtection="1">
      <alignment horizontal="center" vertical="center" wrapText="1"/>
      <protection locked="0"/>
    </xf>
    <xf numFmtId="0" fontId="1" fillId="2" borderId="84" xfId="0" applyFont="1" applyFill="1" applyBorder="1" applyAlignment="1" applyProtection="1">
      <alignment horizontal="center" vertical="center" wrapText="1"/>
      <protection locked="0"/>
    </xf>
    <xf numFmtId="0" fontId="1" fillId="2" borderId="85" xfId="0" applyFont="1" applyFill="1" applyBorder="1" applyAlignment="1" applyProtection="1">
      <alignment horizontal="center" vertical="center" wrapText="1"/>
      <protection locked="0"/>
    </xf>
    <xf numFmtId="0" fontId="1" fillId="2" borderId="83" xfId="0" applyFont="1" applyFill="1" applyBorder="1" applyAlignment="1" applyProtection="1">
      <alignment horizontal="center" vertical="center" wrapText="1"/>
      <protection locked="0"/>
    </xf>
    <xf numFmtId="0" fontId="1" fillId="2" borderId="86" xfId="0" applyFont="1" applyFill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 applyProtection="1">
      <alignment horizontal="center" vertical="center" wrapText="1"/>
      <protection locked="0"/>
    </xf>
    <xf numFmtId="0" fontId="1" fillId="2" borderId="81" xfId="0" applyFont="1" applyFill="1" applyBorder="1" applyAlignment="1" applyProtection="1">
      <alignment horizontal="center" vertical="center" wrapText="1"/>
      <protection locked="0"/>
    </xf>
    <xf numFmtId="0" fontId="1" fillId="5" borderId="82" xfId="0" applyFont="1" applyFill="1" applyBorder="1" applyAlignment="1">
      <alignment horizontal="center" vertical="center" wrapText="1"/>
    </xf>
    <xf numFmtId="0" fontId="1" fillId="5" borderId="81" xfId="0" applyFont="1" applyFill="1" applyBorder="1" applyAlignment="1">
      <alignment horizontal="center" vertical="center" wrapText="1"/>
    </xf>
    <xf numFmtId="0" fontId="1" fillId="5" borderId="83" xfId="0" applyFont="1" applyFill="1" applyBorder="1" applyAlignment="1">
      <alignment horizontal="center" vertical="center" wrapText="1"/>
    </xf>
    <xf numFmtId="0" fontId="1" fillId="5" borderId="84" xfId="0" applyFont="1" applyFill="1" applyBorder="1" applyAlignment="1">
      <alignment horizontal="center" vertical="center" wrapText="1"/>
    </xf>
    <xf numFmtId="0" fontId="1" fillId="5" borderId="85" xfId="0" applyFont="1" applyFill="1" applyBorder="1" applyAlignment="1">
      <alignment horizontal="center" vertical="center" wrapText="1"/>
    </xf>
    <xf numFmtId="0" fontId="1" fillId="5" borderId="86" xfId="0" applyFont="1" applyFill="1" applyBorder="1" applyAlignment="1">
      <alignment horizontal="center" vertical="center" wrapText="1"/>
    </xf>
    <xf numFmtId="0" fontId="1" fillId="5" borderId="87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80" xfId="0" applyFont="1" applyFill="1" applyBorder="1" applyAlignment="1" applyProtection="1">
      <alignment horizontal="center" vertical="center" wrapText="1"/>
      <protection locked="0"/>
    </xf>
    <xf numFmtId="0" fontId="1" fillId="5" borderId="58" xfId="0" applyFont="1" applyFill="1" applyBorder="1" applyAlignment="1">
      <alignment horizontal="center" vertical="center" wrapText="1"/>
    </xf>
    <xf numFmtId="0" fontId="1" fillId="5" borderId="60" xfId="0" applyFont="1" applyFill="1" applyBorder="1" applyAlignment="1">
      <alignment horizontal="center" vertical="center" wrapText="1"/>
    </xf>
    <xf numFmtId="0" fontId="1" fillId="5" borderId="54" xfId="0" applyFont="1" applyFill="1" applyBorder="1" applyAlignment="1">
      <alignment horizontal="center" vertical="center" wrapText="1"/>
    </xf>
    <xf numFmtId="0" fontId="1" fillId="5" borderId="59" xfId="0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5" borderId="57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 applyProtection="1">
      <alignment horizontal="center" vertical="center" wrapText="1"/>
      <protection locked="0"/>
    </xf>
    <xf numFmtId="0" fontId="7" fillId="0" borderId="84" xfId="0" applyFont="1" applyBorder="1" applyProtection="1">
      <protection locked="0"/>
    </xf>
    <xf numFmtId="0" fontId="7" fillId="0" borderId="85" xfId="0" applyFont="1" applyBorder="1" applyProtection="1">
      <protection locked="0"/>
    </xf>
    <xf numFmtId="0" fontId="1" fillId="2" borderId="102" xfId="0" applyFont="1" applyFill="1" applyBorder="1" applyAlignment="1" applyProtection="1">
      <alignment horizontal="center" vertical="center" wrapText="1"/>
      <protection locked="0"/>
    </xf>
    <xf numFmtId="0" fontId="1" fillId="5" borderId="47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2" borderId="62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Protection="1">
      <protection locked="0"/>
    </xf>
    <xf numFmtId="0" fontId="7" fillId="0" borderId="63" xfId="0" applyFont="1" applyBorder="1" applyProtection="1">
      <protection locked="0"/>
    </xf>
    <xf numFmtId="0" fontId="1" fillId="2" borderId="103" xfId="0" applyFont="1" applyFill="1" applyBorder="1" applyAlignment="1" applyProtection="1">
      <alignment horizontal="center" vertical="center" wrapText="1"/>
      <protection locked="0"/>
    </xf>
    <xf numFmtId="0" fontId="7" fillId="0" borderId="87" xfId="0" applyFont="1" applyBorder="1" applyProtection="1"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1" fillId="2" borderId="53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Border="1" applyProtection="1">
      <protection locked="0"/>
    </xf>
    <xf numFmtId="0" fontId="7" fillId="0" borderId="51" xfId="0" applyFont="1" applyBorder="1" applyProtection="1">
      <protection locked="0"/>
    </xf>
  </cellXfs>
  <cellStyles count="3">
    <cellStyle name="Normal" xfId="0" builtinId="0"/>
    <cellStyle name="Normal 2 2" xfId="1" xr:uid="{D954275F-BF19-4520-98C7-CEE615AFB62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DBEE-68C4-4354-B03F-E65CEEEF5BD1}">
  <dimension ref="A2:CP66"/>
  <sheetViews>
    <sheetView tabSelected="1" zoomScale="70" zoomScaleNormal="70" workbookViewId="0"/>
  </sheetViews>
  <sheetFormatPr defaultRowHeight="15" x14ac:dyDescent="0.25"/>
  <cols>
    <col min="2" max="2" width="64.42578125" bestFit="1" customWidth="1"/>
    <col min="3" max="4" width="7" customWidth="1"/>
    <col min="5" max="104" width="11.85546875" customWidth="1"/>
  </cols>
  <sheetData>
    <row r="2" spans="1:64" ht="24" x14ac:dyDescent="0.4">
      <c r="A2" s="116" t="s">
        <v>62</v>
      </c>
    </row>
    <row r="6" spans="1:64" ht="20.25" thickBot="1" x14ac:dyDescent="0.3">
      <c r="A6" s="117" t="s">
        <v>64</v>
      </c>
      <c r="B6" s="118" t="s">
        <v>59</v>
      </c>
      <c r="C6" s="118"/>
      <c r="D6" s="118"/>
      <c r="E6" s="14"/>
      <c r="F6" s="14"/>
      <c r="G6" s="14"/>
      <c r="H6" s="14"/>
      <c r="I6" s="14"/>
      <c r="J6" s="14"/>
    </row>
    <row r="7" spans="1:64" s="26" customFormat="1" ht="15.6" customHeight="1" thickTop="1" thickBot="1" x14ac:dyDescent="0.25">
      <c r="A7" s="117"/>
      <c r="B7" s="167" t="s">
        <v>8</v>
      </c>
      <c r="C7" s="170" t="s">
        <v>9</v>
      </c>
      <c r="D7" s="173" t="s">
        <v>10</v>
      </c>
      <c r="E7" s="145" t="s">
        <v>11</v>
      </c>
      <c r="F7" s="147" t="s">
        <v>12</v>
      </c>
      <c r="G7" s="148"/>
      <c r="H7" s="148"/>
      <c r="I7" s="149"/>
      <c r="J7" s="143" t="s">
        <v>13</v>
      </c>
      <c r="K7" s="145" t="s">
        <v>11</v>
      </c>
      <c r="L7" s="147" t="s">
        <v>12</v>
      </c>
      <c r="M7" s="148"/>
      <c r="N7" s="148"/>
      <c r="O7" s="149"/>
      <c r="P7" s="143" t="s">
        <v>13</v>
      </c>
      <c r="Q7" s="145" t="s">
        <v>11</v>
      </c>
      <c r="R7" s="147" t="s">
        <v>12</v>
      </c>
      <c r="S7" s="148"/>
      <c r="T7" s="148"/>
      <c r="U7" s="149"/>
      <c r="V7" s="143" t="s">
        <v>13</v>
      </c>
      <c r="W7" s="145" t="s">
        <v>11</v>
      </c>
      <c r="X7" s="147" t="s">
        <v>12</v>
      </c>
      <c r="Y7" s="148"/>
      <c r="Z7" s="148"/>
      <c r="AA7" s="149"/>
      <c r="AB7" s="143" t="s">
        <v>13</v>
      </c>
      <c r="AC7" s="145" t="s">
        <v>11</v>
      </c>
      <c r="AD7" s="147" t="s">
        <v>12</v>
      </c>
      <c r="AE7" s="148"/>
      <c r="AF7" s="148"/>
      <c r="AG7" s="149"/>
      <c r="AH7" s="143" t="s">
        <v>13</v>
      </c>
      <c r="AI7" s="133" t="s">
        <v>11</v>
      </c>
      <c r="AJ7" s="135" t="s">
        <v>12</v>
      </c>
      <c r="AK7" s="136"/>
      <c r="AL7" s="136"/>
      <c r="AM7" s="137"/>
      <c r="AN7" s="138" t="s">
        <v>13</v>
      </c>
      <c r="AO7" s="131" t="s">
        <v>11</v>
      </c>
      <c r="AP7" s="128" t="s">
        <v>12</v>
      </c>
      <c r="AQ7" s="126"/>
      <c r="AR7" s="126"/>
      <c r="AS7" s="127"/>
      <c r="AT7" s="129" t="s">
        <v>13</v>
      </c>
      <c r="AU7" s="131" t="s">
        <v>11</v>
      </c>
      <c r="AV7" s="128" t="s">
        <v>12</v>
      </c>
      <c r="AW7" s="126"/>
      <c r="AX7" s="126"/>
      <c r="AY7" s="127"/>
      <c r="AZ7" s="129" t="s">
        <v>13</v>
      </c>
      <c r="BA7" s="131" t="s">
        <v>11</v>
      </c>
      <c r="BB7" s="128" t="s">
        <v>12</v>
      </c>
      <c r="BC7" s="126"/>
      <c r="BD7" s="126"/>
      <c r="BE7" s="127"/>
      <c r="BF7" s="129" t="s">
        <v>13</v>
      </c>
      <c r="BG7" s="131" t="s">
        <v>11</v>
      </c>
      <c r="BH7" s="128" t="s">
        <v>12</v>
      </c>
      <c r="BI7" s="126"/>
      <c r="BJ7" s="126"/>
      <c r="BK7" s="127"/>
      <c r="BL7" s="129" t="s">
        <v>13</v>
      </c>
    </row>
    <row r="8" spans="1:64" s="26" customFormat="1" ht="61.5" thickTop="1" thickBot="1" x14ac:dyDescent="0.25">
      <c r="A8" s="117"/>
      <c r="B8" s="168"/>
      <c r="C8" s="171"/>
      <c r="D8" s="174"/>
      <c r="E8" s="146"/>
      <c r="F8" s="27" t="s">
        <v>14</v>
      </c>
      <c r="G8" s="28" t="s">
        <v>15</v>
      </c>
      <c r="H8" s="29" t="s">
        <v>16</v>
      </c>
      <c r="I8" s="30" t="s">
        <v>17</v>
      </c>
      <c r="J8" s="144"/>
      <c r="K8" s="146"/>
      <c r="L8" s="27" t="s">
        <v>14</v>
      </c>
      <c r="M8" s="28" t="s">
        <v>15</v>
      </c>
      <c r="N8" s="29" t="s">
        <v>16</v>
      </c>
      <c r="O8" s="30" t="s">
        <v>17</v>
      </c>
      <c r="P8" s="144"/>
      <c r="Q8" s="146"/>
      <c r="R8" s="27" t="s">
        <v>14</v>
      </c>
      <c r="S8" s="28" t="s">
        <v>15</v>
      </c>
      <c r="T8" s="29" t="s">
        <v>16</v>
      </c>
      <c r="U8" s="30" t="s">
        <v>17</v>
      </c>
      <c r="V8" s="144"/>
      <c r="W8" s="146"/>
      <c r="X8" s="27" t="s">
        <v>14</v>
      </c>
      <c r="Y8" s="28" t="s">
        <v>15</v>
      </c>
      <c r="Z8" s="29" t="s">
        <v>16</v>
      </c>
      <c r="AA8" s="30" t="s">
        <v>17</v>
      </c>
      <c r="AB8" s="144"/>
      <c r="AC8" s="146"/>
      <c r="AD8" s="27" t="s">
        <v>14</v>
      </c>
      <c r="AE8" s="28" t="s">
        <v>15</v>
      </c>
      <c r="AF8" s="29" t="s">
        <v>16</v>
      </c>
      <c r="AG8" s="30" t="s">
        <v>17</v>
      </c>
      <c r="AH8" s="144"/>
      <c r="AI8" s="134"/>
      <c r="AJ8" s="31" t="s">
        <v>14</v>
      </c>
      <c r="AK8" s="31" t="s">
        <v>15</v>
      </c>
      <c r="AL8" s="31" t="s">
        <v>16</v>
      </c>
      <c r="AM8" s="31" t="s">
        <v>17</v>
      </c>
      <c r="AN8" s="139"/>
      <c r="AO8" s="132"/>
      <c r="AP8" s="9" t="s">
        <v>14</v>
      </c>
      <c r="AQ8" s="9" t="s">
        <v>15</v>
      </c>
      <c r="AR8" s="9" t="s">
        <v>16</v>
      </c>
      <c r="AS8" s="9" t="s">
        <v>17</v>
      </c>
      <c r="AT8" s="130"/>
      <c r="AU8" s="132"/>
      <c r="AV8" s="9" t="s">
        <v>14</v>
      </c>
      <c r="AW8" s="9" t="s">
        <v>15</v>
      </c>
      <c r="AX8" s="9" t="s">
        <v>16</v>
      </c>
      <c r="AY8" s="9" t="s">
        <v>17</v>
      </c>
      <c r="AZ8" s="130"/>
      <c r="BA8" s="132"/>
      <c r="BB8" s="9" t="s">
        <v>14</v>
      </c>
      <c r="BC8" s="9" t="s">
        <v>15</v>
      </c>
      <c r="BD8" s="9" t="s">
        <v>16</v>
      </c>
      <c r="BE8" s="9" t="s">
        <v>17</v>
      </c>
      <c r="BF8" s="130"/>
      <c r="BG8" s="132"/>
      <c r="BH8" s="9" t="s">
        <v>14</v>
      </c>
      <c r="BI8" s="9" t="s">
        <v>15</v>
      </c>
      <c r="BJ8" s="9" t="s">
        <v>16</v>
      </c>
      <c r="BK8" s="9" t="s">
        <v>17</v>
      </c>
      <c r="BL8" s="130"/>
    </row>
    <row r="9" spans="1:64" s="26" customFormat="1" ht="15" customHeight="1" thickBot="1" x14ac:dyDescent="0.25">
      <c r="A9" s="117"/>
      <c r="B9" s="169"/>
      <c r="C9" s="172"/>
      <c r="D9" s="175"/>
      <c r="E9" s="162" t="s">
        <v>58</v>
      </c>
      <c r="F9" s="163"/>
      <c r="G9" s="163"/>
      <c r="H9" s="163"/>
      <c r="I9" s="163"/>
      <c r="J9" s="164"/>
      <c r="K9" s="162" t="s">
        <v>56</v>
      </c>
      <c r="L9" s="163"/>
      <c r="M9" s="163"/>
      <c r="N9" s="163"/>
      <c r="O9" s="163"/>
      <c r="P9" s="164"/>
      <c r="Q9" s="140" t="s">
        <v>54</v>
      </c>
      <c r="R9" s="141"/>
      <c r="S9" s="141"/>
      <c r="T9" s="141"/>
      <c r="U9" s="141"/>
      <c r="V9" s="142"/>
      <c r="W9" s="140" t="s">
        <v>44</v>
      </c>
      <c r="X9" s="141"/>
      <c r="Y9" s="141"/>
      <c r="Z9" s="141"/>
      <c r="AA9" s="141"/>
      <c r="AB9" s="142"/>
      <c r="AC9" s="140" t="s">
        <v>43</v>
      </c>
      <c r="AD9" s="141"/>
      <c r="AE9" s="141"/>
      <c r="AF9" s="141"/>
      <c r="AG9" s="141"/>
      <c r="AH9" s="142"/>
      <c r="AI9" s="140" t="s">
        <v>42</v>
      </c>
      <c r="AJ9" s="141"/>
      <c r="AK9" s="141"/>
      <c r="AL9" s="141"/>
      <c r="AM9" s="141"/>
      <c r="AN9" s="142"/>
      <c r="AO9" s="122" t="s">
        <v>41</v>
      </c>
      <c r="AP9" s="123"/>
      <c r="AQ9" s="123"/>
      <c r="AR9" s="123"/>
      <c r="AS9" s="123"/>
      <c r="AT9" s="124"/>
      <c r="AU9" s="122" t="s">
        <v>18</v>
      </c>
      <c r="AV9" s="123"/>
      <c r="AW9" s="123"/>
      <c r="AX9" s="123"/>
      <c r="AY9" s="123"/>
      <c r="AZ9" s="124"/>
      <c r="BA9" s="122" t="s">
        <v>19</v>
      </c>
      <c r="BB9" s="123"/>
      <c r="BC9" s="123"/>
      <c r="BD9" s="123"/>
      <c r="BE9" s="123"/>
      <c r="BF9" s="124"/>
      <c r="BG9" s="122" t="s">
        <v>20</v>
      </c>
      <c r="BH9" s="123"/>
      <c r="BI9" s="123"/>
      <c r="BJ9" s="123"/>
      <c r="BK9" s="123"/>
      <c r="BL9" s="124"/>
    </row>
    <row r="10" spans="1:64" s="26" customFormat="1" ht="15.75" thickTop="1" x14ac:dyDescent="0.2">
      <c r="A10" s="117"/>
      <c r="E10" s="32"/>
      <c r="J10" s="33"/>
      <c r="K10" s="32"/>
      <c r="P10" s="33"/>
      <c r="Q10" s="32"/>
      <c r="V10" s="33"/>
      <c r="W10" s="32"/>
      <c r="AB10" s="33"/>
      <c r="AC10" s="32"/>
      <c r="AH10" s="33"/>
      <c r="AI10" s="32"/>
      <c r="AN10" s="33"/>
      <c r="AO10" s="32"/>
      <c r="AT10" s="33"/>
      <c r="AU10" s="32"/>
      <c r="AZ10" s="33"/>
      <c r="BA10" s="32"/>
      <c r="BF10" s="33"/>
      <c r="BG10" s="32"/>
      <c r="BL10" s="33"/>
    </row>
    <row r="11" spans="1:64" s="26" customFormat="1" ht="15.75" thickBot="1" x14ac:dyDescent="0.25">
      <c r="A11" s="117"/>
      <c r="E11" s="32"/>
      <c r="J11" s="33"/>
      <c r="K11" s="32"/>
      <c r="P11" s="33"/>
      <c r="Q11" s="32"/>
      <c r="V11" s="33"/>
      <c r="W11" s="32"/>
      <c r="AB11" s="33"/>
      <c r="AC11" s="32"/>
      <c r="AH11" s="33"/>
      <c r="AI11" s="32"/>
      <c r="AN11" s="33"/>
      <c r="AO11" s="32"/>
      <c r="AT11" s="33"/>
      <c r="AU11" s="32"/>
      <c r="AZ11" s="33"/>
      <c r="BA11" s="32"/>
      <c r="BF11" s="33"/>
      <c r="BG11" s="32"/>
      <c r="BL11" s="33"/>
    </row>
    <row r="12" spans="1:64" s="26" customFormat="1" ht="16.5" thickTop="1" thickBot="1" x14ac:dyDescent="0.25">
      <c r="A12" s="117"/>
      <c r="B12" s="1" t="s">
        <v>21</v>
      </c>
      <c r="C12" s="10"/>
      <c r="D12" s="10"/>
      <c r="E12" s="32"/>
      <c r="J12" s="33"/>
      <c r="K12" s="32"/>
      <c r="P12" s="33"/>
      <c r="Q12" s="32"/>
      <c r="V12" s="33"/>
      <c r="W12" s="32"/>
      <c r="AB12" s="33"/>
      <c r="AC12" s="32"/>
      <c r="AH12" s="33"/>
      <c r="AI12" s="32"/>
      <c r="AN12" s="33"/>
      <c r="AO12" s="32"/>
      <c r="AT12" s="33"/>
      <c r="AU12" s="18"/>
      <c r="AV12" s="19"/>
      <c r="AW12" s="19"/>
      <c r="AX12" s="20"/>
      <c r="AY12" s="20"/>
      <c r="AZ12" s="21"/>
      <c r="BA12" s="18"/>
      <c r="BB12" s="19"/>
      <c r="BC12" s="19"/>
      <c r="BD12" s="20"/>
      <c r="BE12" s="20"/>
      <c r="BF12" s="21"/>
      <c r="BG12" s="22"/>
      <c r="BH12" s="23"/>
      <c r="BI12" s="23"/>
      <c r="BJ12" s="23"/>
      <c r="BK12" s="23"/>
      <c r="BL12" s="21"/>
    </row>
    <row r="13" spans="1:64" s="26" customFormat="1" ht="16.5" thickTop="1" thickBot="1" x14ac:dyDescent="0.25">
      <c r="A13" s="117"/>
      <c r="B13" s="3" t="s">
        <v>22</v>
      </c>
      <c r="C13" s="4" t="s">
        <v>2</v>
      </c>
      <c r="D13" s="15">
        <v>3</v>
      </c>
      <c r="E13" s="42">
        <f>10.038+26.247</f>
        <v>36.284999999999997</v>
      </c>
      <c r="F13" s="43">
        <v>7.3209999999999997</v>
      </c>
      <c r="G13" s="44">
        <v>0</v>
      </c>
      <c r="H13" s="43">
        <v>42.609000000000002</v>
      </c>
      <c r="I13" s="44">
        <v>121.125</v>
      </c>
      <c r="J13" s="45">
        <v>207.339</v>
      </c>
      <c r="K13" s="42">
        <f>10.097+24.271</f>
        <v>34.368000000000002</v>
      </c>
      <c r="L13" s="43">
        <v>7.8520000000000003</v>
      </c>
      <c r="M13" s="46">
        <v>0</v>
      </c>
      <c r="N13" s="47">
        <v>40.06</v>
      </c>
      <c r="O13" s="44">
        <v>124.453</v>
      </c>
      <c r="P13" s="45">
        <v>206.733</v>
      </c>
      <c r="Q13" s="42">
        <f>10.035+24.352</f>
        <v>34.387</v>
      </c>
      <c r="R13" s="43">
        <v>7.4169999999999998</v>
      </c>
      <c r="S13" s="46">
        <v>0.23</v>
      </c>
      <c r="T13" s="47">
        <v>42.052</v>
      </c>
      <c r="U13" s="44">
        <v>133.07400000000001</v>
      </c>
      <c r="V13" s="45">
        <v>217.16</v>
      </c>
      <c r="W13" s="42">
        <f>9.946+25.781</f>
        <v>35.726999999999997</v>
      </c>
      <c r="X13" s="43">
        <v>7.391</v>
      </c>
      <c r="Y13" s="46">
        <v>0.35699999999999998</v>
      </c>
      <c r="Z13" s="47">
        <v>43.896999999999998</v>
      </c>
      <c r="AA13" s="44">
        <v>155.018</v>
      </c>
      <c r="AB13" s="45">
        <v>242.39</v>
      </c>
      <c r="AC13" s="42">
        <f>10.042+25.065</f>
        <v>35.106999999999999</v>
      </c>
      <c r="AD13" s="43">
        <v>7.681</v>
      </c>
      <c r="AE13" s="46">
        <v>0.307</v>
      </c>
      <c r="AF13" s="47">
        <v>46.706000000000003</v>
      </c>
      <c r="AG13" s="44">
        <v>159.387</v>
      </c>
      <c r="AH13" s="45">
        <v>249.18799999999999</v>
      </c>
      <c r="AI13" s="48">
        <v>33.523000000000003</v>
      </c>
      <c r="AJ13" s="49">
        <v>7.4189999999999996</v>
      </c>
      <c r="AK13" s="49">
        <v>0.30199999999999999</v>
      </c>
      <c r="AL13" s="49">
        <v>42.603000000000002</v>
      </c>
      <c r="AM13" s="49">
        <v>149.018</v>
      </c>
      <c r="AN13" s="50">
        <v>232.86500000000001</v>
      </c>
      <c r="AO13" s="51">
        <v>37.551000000000002</v>
      </c>
      <c r="AP13" s="52">
        <v>6.7089999999999996</v>
      </c>
      <c r="AQ13" s="52">
        <v>0.36599999999999999</v>
      </c>
      <c r="AR13" s="52">
        <v>52.587000000000003</v>
      </c>
      <c r="AS13" s="52">
        <v>142.916</v>
      </c>
      <c r="AT13" s="53">
        <v>240.13</v>
      </c>
      <c r="AU13" s="52">
        <v>37.776000000000003</v>
      </c>
      <c r="AV13" s="52">
        <v>8.6020000000000003</v>
      </c>
      <c r="AW13" s="52">
        <v>0.433</v>
      </c>
      <c r="AX13" s="52">
        <v>51.634999999999998</v>
      </c>
      <c r="AY13" s="52">
        <v>148.935</v>
      </c>
      <c r="AZ13" s="54">
        <v>247.38200000000001</v>
      </c>
      <c r="BA13" s="52">
        <v>44.834000000000003</v>
      </c>
      <c r="BB13" s="52">
        <v>12.571999999999999</v>
      </c>
      <c r="BC13" s="52">
        <v>0.67600000000000005</v>
      </c>
      <c r="BD13" s="52">
        <v>62.2</v>
      </c>
      <c r="BE13" s="52">
        <v>158.30000000000001</v>
      </c>
      <c r="BF13" s="54">
        <v>278.58300000000003</v>
      </c>
      <c r="BG13" s="52">
        <v>46.723999999999997</v>
      </c>
      <c r="BH13" s="52">
        <v>9.5380000000000003</v>
      </c>
      <c r="BI13" s="52">
        <v>0.61599999999999999</v>
      </c>
      <c r="BJ13" s="52">
        <v>62.383000000000003</v>
      </c>
      <c r="BK13" s="52">
        <v>151.42599999999999</v>
      </c>
      <c r="BL13" s="54">
        <v>270.68599999999998</v>
      </c>
    </row>
    <row r="14" spans="1:64" s="26" customFormat="1" x14ac:dyDescent="0.2">
      <c r="A14" s="117"/>
      <c r="B14" s="5" t="s">
        <v>23</v>
      </c>
      <c r="C14" s="6" t="s">
        <v>2</v>
      </c>
      <c r="D14" s="16">
        <v>3</v>
      </c>
      <c r="E14" s="55"/>
      <c r="F14" s="56"/>
      <c r="G14" s="56"/>
      <c r="H14" s="56"/>
      <c r="I14" s="56"/>
      <c r="J14" s="57"/>
      <c r="K14" s="55"/>
      <c r="L14" s="56"/>
      <c r="M14" s="56"/>
      <c r="N14" s="56"/>
      <c r="O14" s="56"/>
      <c r="P14" s="57"/>
      <c r="Q14" s="55"/>
      <c r="R14" s="56"/>
      <c r="S14" s="56"/>
      <c r="T14" s="56"/>
      <c r="U14" s="56"/>
      <c r="V14" s="57"/>
      <c r="W14" s="55"/>
      <c r="X14" s="56"/>
      <c r="Y14" s="56"/>
      <c r="Z14" s="56"/>
      <c r="AA14" s="56"/>
      <c r="AB14" s="57"/>
      <c r="AC14" s="55"/>
      <c r="AD14" s="56"/>
      <c r="AE14" s="56"/>
      <c r="AF14" s="56"/>
      <c r="AG14" s="56"/>
      <c r="AH14" s="57"/>
      <c r="AI14" s="58">
        <v>0.21299999999999999</v>
      </c>
      <c r="AJ14" s="59">
        <v>0</v>
      </c>
      <c r="AK14" s="59">
        <v>0</v>
      </c>
      <c r="AL14" s="59">
        <v>0</v>
      </c>
      <c r="AM14" s="59">
        <v>0.17299999999999999</v>
      </c>
      <c r="AN14" s="60">
        <v>0.38600000000000001</v>
      </c>
      <c r="AO14" s="58">
        <v>2.0630000000000002</v>
      </c>
      <c r="AP14" s="59">
        <v>0</v>
      </c>
      <c r="AQ14" s="59">
        <v>0</v>
      </c>
      <c r="AR14" s="59">
        <v>0.17299999999999999</v>
      </c>
      <c r="AS14" s="59">
        <v>7.7060000000000004</v>
      </c>
      <c r="AT14" s="60">
        <v>9.9420000000000002</v>
      </c>
      <c r="AU14" s="59">
        <v>1.583</v>
      </c>
      <c r="AV14" s="59">
        <v>5.8999999999999997E-2</v>
      </c>
      <c r="AW14" s="59">
        <v>3.0000000000000001E-3</v>
      </c>
      <c r="AX14" s="59">
        <v>0.60199999999999998</v>
      </c>
      <c r="AY14" s="59">
        <v>6.899</v>
      </c>
      <c r="AZ14" s="61">
        <v>9.1460000000000008</v>
      </c>
      <c r="BA14" s="59">
        <v>4.9710000000000001</v>
      </c>
      <c r="BB14" s="59">
        <v>0.10199999999999999</v>
      </c>
      <c r="BC14" s="59">
        <v>5.0000000000000001E-3</v>
      </c>
      <c r="BD14" s="59">
        <v>0.997</v>
      </c>
      <c r="BE14" s="59">
        <v>7.4589999999999996</v>
      </c>
      <c r="BF14" s="61">
        <v>13.534000000000001</v>
      </c>
      <c r="BG14" s="59">
        <v>3.3740000000000001</v>
      </c>
      <c r="BH14" s="59">
        <v>0.188</v>
      </c>
      <c r="BI14" s="59">
        <v>5.0000000000000001E-3</v>
      </c>
      <c r="BJ14" s="59">
        <v>0.80300000000000005</v>
      </c>
      <c r="BK14" s="59">
        <v>11.087</v>
      </c>
      <c r="BL14" s="61">
        <v>15.458</v>
      </c>
    </row>
    <row r="15" spans="1:64" s="26" customFormat="1" x14ac:dyDescent="0.2">
      <c r="A15" s="117"/>
      <c r="B15" s="5" t="s">
        <v>24</v>
      </c>
      <c r="C15" s="6" t="s">
        <v>2</v>
      </c>
      <c r="D15" s="16">
        <v>3</v>
      </c>
      <c r="E15" s="55"/>
      <c r="F15" s="56"/>
      <c r="G15" s="56"/>
      <c r="H15" s="56"/>
      <c r="I15" s="56"/>
      <c r="J15" s="57"/>
      <c r="K15" s="55"/>
      <c r="L15" s="56"/>
      <c r="M15" s="56"/>
      <c r="N15" s="56"/>
      <c r="O15" s="56"/>
      <c r="P15" s="57"/>
      <c r="Q15" s="55"/>
      <c r="R15" s="56"/>
      <c r="S15" s="56"/>
      <c r="T15" s="56"/>
      <c r="U15" s="56"/>
      <c r="V15" s="57"/>
      <c r="W15" s="55"/>
      <c r="X15" s="56"/>
      <c r="Y15" s="56"/>
      <c r="Z15" s="56"/>
      <c r="AA15" s="56"/>
      <c r="AB15" s="57"/>
      <c r="AC15" s="55"/>
      <c r="AD15" s="56"/>
      <c r="AE15" s="56"/>
      <c r="AF15" s="56"/>
      <c r="AG15" s="56"/>
      <c r="AH15" s="57"/>
      <c r="AI15" s="58">
        <v>0</v>
      </c>
      <c r="AJ15" s="59">
        <v>0</v>
      </c>
      <c r="AK15" s="59">
        <v>0</v>
      </c>
      <c r="AL15" s="59">
        <v>0</v>
      </c>
      <c r="AM15" s="59">
        <v>1.0720000000000001</v>
      </c>
      <c r="AN15" s="60">
        <v>1.0720000000000001</v>
      </c>
      <c r="AO15" s="58">
        <v>0</v>
      </c>
      <c r="AP15" s="59">
        <v>0</v>
      </c>
      <c r="AQ15" s="59">
        <v>0</v>
      </c>
      <c r="AR15" s="59">
        <v>0</v>
      </c>
      <c r="AS15" s="59">
        <v>2.7290000000000001</v>
      </c>
      <c r="AT15" s="60">
        <v>2.7290000000000001</v>
      </c>
      <c r="AU15" s="59">
        <v>0</v>
      </c>
      <c r="AV15" s="59">
        <v>0</v>
      </c>
      <c r="AW15" s="59">
        <v>0</v>
      </c>
      <c r="AX15" s="59">
        <v>0</v>
      </c>
      <c r="AY15" s="59">
        <v>1.157</v>
      </c>
      <c r="AZ15" s="61">
        <v>1.157</v>
      </c>
      <c r="BA15" s="59">
        <v>0</v>
      </c>
      <c r="BB15" s="59">
        <v>0</v>
      </c>
      <c r="BC15" s="59">
        <v>0</v>
      </c>
      <c r="BD15" s="59">
        <v>0</v>
      </c>
      <c r="BE15" s="59">
        <v>0.997</v>
      </c>
      <c r="BF15" s="61">
        <v>0.997</v>
      </c>
      <c r="BG15" s="59">
        <v>0</v>
      </c>
      <c r="BH15" s="59">
        <v>0</v>
      </c>
      <c r="BI15" s="59">
        <v>0</v>
      </c>
      <c r="BJ15" s="59">
        <v>0</v>
      </c>
      <c r="BK15" s="59">
        <v>0.28199999999999997</v>
      </c>
      <c r="BL15" s="61">
        <v>0.28199999999999997</v>
      </c>
    </row>
    <row r="16" spans="1:64" s="26" customFormat="1" ht="15.75" thickBot="1" x14ac:dyDescent="0.25">
      <c r="A16" s="117"/>
      <c r="B16" s="5" t="s">
        <v>25</v>
      </c>
      <c r="C16" s="6" t="s">
        <v>2</v>
      </c>
      <c r="D16" s="16">
        <v>3</v>
      </c>
      <c r="E16" s="42">
        <f>10.038+26.247</f>
        <v>36.284999999999997</v>
      </c>
      <c r="F16" s="43">
        <v>7.3209999999999997</v>
      </c>
      <c r="G16" s="44">
        <v>0</v>
      </c>
      <c r="H16" s="43">
        <v>42.609000000000002</v>
      </c>
      <c r="I16" s="44">
        <v>121.125</v>
      </c>
      <c r="J16" s="45">
        <v>207.339</v>
      </c>
      <c r="K16" s="42">
        <f>10.097+24.271</f>
        <v>34.368000000000002</v>
      </c>
      <c r="L16" s="43">
        <v>7.8520000000000003</v>
      </c>
      <c r="M16" s="46">
        <v>0</v>
      </c>
      <c r="N16" s="47">
        <v>40.06</v>
      </c>
      <c r="O16" s="44">
        <v>124.453</v>
      </c>
      <c r="P16" s="45">
        <v>206.733</v>
      </c>
      <c r="Q16" s="42">
        <f>10.035+24.352</f>
        <v>34.387</v>
      </c>
      <c r="R16" s="43">
        <v>7.4169999999999998</v>
      </c>
      <c r="S16" s="46">
        <v>0.23</v>
      </c>
      <c r="T16" s="47">
        <v>42.052</v>
      </c>
      <c r="U16" s="44">
        <v>133.07400000000001</v>
      </c>
      <c r="V16" s="45">
        <v>217.16</v>
      </c>
      <c r="W16" s="42">
        <f>9.946+25.781</f>
        <v>35.726999999999997</v>
      </c>
      <c r="X16" s="43">
        <v>7.391</v>
      </c>
      <c r="Y16" s="46">
        <v>0.35699999999999998</v>
      </c>
      <c r="Z16" s="47">
        <v>43.896999999999998</v>
      </c>
      <c r="AA16" s="44">
        <v>155.018</v>
      </c>
      <c r="AB16" s="45">
        <v>242.39</v>
      </c>
      <c r="AC16" s="42">
        <f>10.042+25.065</f>
        <v>35.106999999999999</v>
      </c>
      <c r="AD16" s="43">
        <v>7.681</v>
      </c>
      <c r="AE16" s="46">
        <v>0.307</v>
      </c>
      <c r="AF16" s="47">
        <v>46.706000000000003</v>
      </c>
      <c r="AG16" s="44">
        <v>159.387</v>
      </c>
      <c r="AH16" s="45">
        <v>249.18799999999999</v>
      </c>
      <c r="AI16" s="62">
        <v>33.735999999999997</v>
      </c>
      <c r="AJ16" s="63">
        <v>7.4189999999999996</v>
      </c>
      <c r="AK16" s="63">
        <v>0.30199999999999999</v>
      </c>
      <c r="AL16" s="63">
        <v>42.603000000000002</v>
      </c>
      <c r="AM16" s="63">
        <v>150.26300000000001</v>
      </c>
      <c r="AN16" s="60">
        <v>234.32300000000001</v>
      </c>
      <c r="AO16" s="62">
        <v>39.613999999999997</v>
      </c>
      <c r="AP16" s="63">
        <v>6.7089999999999996</v>
      </c>
      <c r="AQ16" s="63">
        <v>0.36599999999999999</v>
      </c>
      <c r="AR16" s="63">
        <v>52.76</v>
      </c>
      <c r="AS16" s="63">
        <v>153.351</v>
      </c>
      <c r="AT16" s="60">
        <v>252.80099999999999</v>
      </c>
      <c r="AU16" s="63">
        <v>39.359000000000002</v>
      </c>
      <c r="AV16" s="63">
        <v>8.6609999999999996</v>
      </c>
      <c r="AW16" s="63">
        <v>0.436</v>
      </c>
      <c r="AX16" s="63">
        <v>52.237000000000002</v>
      </c>
      <c r="AY16" s="63">
        <v>156.99100000000001</v>
      </c>
      <c r="AZ16" s="61">
        <v>257.68400000000003</v>
      </c>
      <c r="BA16" s="63">
        <v>49.805</v>
      </c>
      <c r="BB16" s="63">
        <v>12.673999999999999</v>
      </c>
      <c r="BC16" s="63">
        <v>0.68100000000000005</v>
      </c>
      <c r="BD16" s="63">
        <v>63.197000000000003</v>
      </c>
      <c r="BE16" s="63">
        <v>166.75700000000001</v>
      </c>
      <c r="BF16" s="61">
        <v>293.11399999999998</v>
      </c>
      <c r="BG16" s="63">
        <v>50.097999999999999</v>
      </c>
      <c r="BH16" s="63">
        <v>9.7249999999999996</v>
      </c>
      <c r="BI16" s="63">
        <v>0.621</v>
      </c>
      <c r="BJ16" s="63">
        <v>63.186</v>
      </c>
      <c r="BK16" s="63">
        <v>162.79499999999999</v>
      </c>
      <c r="BL16" s="61">
        <v>286.42599999999999</v>
      </c>
    </row>
    <row r="17" spans="1:94" s="26" customFormat="1" ht="15.75" thickBot="1" x14ac:dyDescent="0.25">
      <c r="A17" s="117"/>
      <c r="B17" s="5" t="s">
        <v>6</v>
      </c>
      <c r="C17" s="6" t="s">
        <v>2</v>
      </c>
      <c r="D17" s="16">
        <v>3</v>
      </c>
      <c r="E17" s="64">
        <f>0.137+1.459</f>
        <v>1.5960000000000001</v>
      </c>
      <c r="F17" s="65">
        <v>0.97499999999999998</v>
      </c>
      <c r="G17" s="66">
        <v>0</v>
      </c>
      <c r="H17" s="65">
        <v>1.468</v>
      </c>
      <c r="I17" s="66">
        <v>2.1640000000000001</v>
      </c>
      <c r="J17" s="67">
        <v>6.2030000000000003</v>
      </c>
      <c r="K17" s="68">
        <f>0+1.58</f>
        <v>1.58</v>
      </c>
      <c r="L17" s="69">
        <v>1.157</v>
      </c>
      <c r="M17" s="69">
        <v>0</v>
      </c>
      <c r="N17" s="69">
        <v>1.4359999999999999</v>
      </c>
      <c r="O17" s="69">
        <v>1.782</v>
      </c>
      <c r="P17" s="67">
        <v>5.9550000000000001</v>
      </c>
      <c r="Q17" s="64">
        <f>0.553+0.863</f>
        <v>1.4159999999999999</v>
      </c>
      <c r="R17" s="65">
        <v>2.0049999999999999</v>
      </c>
      <c r="S17" s="70">
        <v>0</v>
      </c>
      <c r="T17" s="71">
        <v>1.8029999999999999</v>
      </c>
      <c r="U17" s="66">
        <v>3.1419999999999999</v>
      </c>
      <c r="V17" s="67">
        <v>8.3659999999999997</v>
      </c>
      <c r="W17" s="64">
        <f>0.591+1.775</f>
        <v>2.3659999999999997</v>
      </c>
      <c r="X17" s="65">
        <v>1.8819999999999999</v>
      </c>
      <c r="Y17" s="70">
        <v>0</v>
      </c>
      <c r="Z17" s="71">
        <v>3.2789999999999999</v>
      </c>
      <c r="AA17" s="66">
        <v>3.3769999999999998</v>
      </c>
      <c r="AB17" s="67">
        <v>10.904</v>
      </c>
      <c r="AC17" s="64">
        <v>2.2240000000000002</v>
      </c>
      <c r="AD17" s="65">
        <v>1.605</v>
      </c>
      <c r="AE17" s="70">
        <v>0</v>
      </c>
      <c r="AF17" s="71">
        <v>3.5489999999999999</v>
      </c>
      <c r="AG17" s="66">
        <v>3.4319999999999999</v>
      </c>
      <c r="AH17" s="67">
        <v>10.81</v>
      </c>
      <c r="AI17" s="72">
        <v>2.258</v>
      </c>
      <c r="AJ17" s="73">
        <v>2.0790000000000002</v>
      </c>
      <c r="AK17" s="73">
        <v>0</v>
      </c>
      <c r="AL17" s="73">
        <v>3.472</v>
      </c>
      <c r="AM17" s="73">
        <v>3.5030000000000001</v>
      </c>
      <c r="AN17" s="60">
        <v>11.311999999999999</v>
      </c>
      <c r="AO17" s="58">
        <v>2.355</v>
      </c>
      <c r="AP17" s="59">
        <v>1.91</v>
      </c>
      <c r="AQ17" s="59">
        <v>2E-3</v>
      </c>
      <c r="AR17" s="59">
        <v>2.794</v>
      </c>
      <c r="AS17" s="59">
        <v>3.6760000000000002</v>
      </c>
      <c r="AT17" s="60">
        <v>10.737</v>
      </c>
      <c r="AU17" s="59">
        <v>5.3490000000000002</v>
      </c>
      <c r="AV17" s="59">
        <v>1.052</v>
      </c>
      <c r="AW17" s="59">
        <v>5.0000000000000001E-3</v>
      </c>
      <c r="AX17" s="59">
        <v>5.8579999999999997</v>
      </c>
      <c r="AY17" s="59">
        <v>9.8010000000000002</v>
      </c>
      <c r="AZ17" s="61">
        <v>22.065000000000001</v>
      </c>
      <c r="BA17" s="59">
        <v>6.7450000000000001</v>
      </c>
      <c r="BB17" s="59">
        <v>1.383</v>
      </c>
      <c r="BC17" s="59">
        <v>8.0000000000000002E-3</v>
      </c>
      <c r="BD17" s="59">
        <v>7.2560000000000002</v>
      </c>
      <c r="BE17" s="59">
        <v>11.351000000000001</v>
      </c>
      <c r="BF17" s="61">
        <v>26.742999999999999</v>
      </c>
      <c r="BG17" s="59">
        <v>6.6950000000000003</v>
      </c>
      <c r="BH17" s="59">
        <v>1.369</v>
      </c>
      <c r="BI17" s="59">
        <v>1.2E-2</v>
      </c>
      <c r="BJ17" s="59">
        <v>7.2030000000000003</v>
      </c>
      <c r="BK17" s="59">
        <v>11.269</v>
      </c>
      <c r="BL17" s="61">
        <v>26.545999999999999</v>
      </c>
    </row>
    <row r="18" spans="1:94" s="26" customFormat="1" ht="15.75" thickBot="1" x14ac:dyDescent="0.25">
      <c r="A18" s="117"/>
      <c r="B18" s="7" t="s">
        <v>26</v>
      </c>
      <c r="C18" s="8" t="s">
        <v>2</v>
      </c>
      <c r="D18" s="17">
        <v>3</v>
      </c>
      <c r="E18" s="42">
        <f>10.175+27.706</f>
        <v>37.881</v>
      </c>
      <c r="F18" s="43">
        <v>8.2959999999999994</v>
      </c>
      <c r="G18" s="44">
        <v>0</v>
      </c>
      <c r="H18" s="43">
        <v>44.076999999999998</v>
      </c>
      <c r="I18" s="44">
        <v>123.289</v>
      </c>
      <c r="J18" s="45">
        <v>213.542</v>
      </c>
      <c r="K18" s="42">
        <f>10.097+25.851</f>
        <v>35.948</v>
      </c>
      <c r="L18" s="43">
        <v>9.0090000000000003</v>
      </c>
      <c r="M18" s="46">
        <v>0</v>
      </c>
      <c r="N18" s="47">
        <v>41.496000000000002</v>
      </c>
      <c r="O18" s="44">
        <v>126.235</v>
      </c>
      <c r="P18" s="45">
        <v>212.68799999999999</v>
      </c>
      <c r="Q18" s="42">
        <f>10.588+25.215</f>
        <v>35.802999999999997</v>
      </c>
      <c r="R18" s="43">
        <v>9.4220000000000006</v>
      </c>
      <c r="S18" s="46">
        <v>0.23</v>
      </c>
      <c r="T18" s="47">
        <v>43.854999999999997</v>
      </c>
      <c r="U18" s="44">
        <v>136.21600000000001</v>
      </c>
      <c r="V18" s="45">
        <v>225.52600000000001</v>
      </c>
      <c r="W18" s="42">
        <f>10.537+27.556</f>
        <v>38.093000000000004</v>
      </c>
      <c r="X18" s="43">
        <v>9.2729999999999997</v>
      </c>
      <c r="Y18" s="46">
        <v>0.35699999999999998</v>
      </c>
      <c r="Z18" s="47">
        <v>47.176000000000002</v>
      </c>
      <c r="AA18" s="44">
        <v>158.39500000000001</v>
      </c>
      <c r="AB18" s="45">
        <v>253.29400000000001</v>
      </c>
      <c r="AC18" s="42">
        <v>37.331000000000003</v>
      </c>
      <c r="AD18" s="43">
        <v>9.2859999999999996</v>
      </c>
      <c r="AE18" s="46">
        <v>0.307</v>
      </c>
      <c r="AF18" s="47">
        <v>50.255000000000003</v>
      </c>
      <c r="AG18" s="44">
        <v>162.81899999999999</v>
      </c>
      <c r="AH18" s="45">
        <v>259.99799999999999</v>
      </c>
      <c r="AI18" s="74">
        <v>35.994</v>
      </c>
      <c r="AJ18" s="75">
        <v>9.4979999999999993</v>
      </c>
      <c r="AK18" s="75">
        <v>0.30199999999999999</v>
      </c>
      <c r="AL18" s="75">
        <v>46.075000000000003</v>
      </c>
      <c r="AM18" s="75">
        <v>153.76599999999999</v>
      </c>
      <c r="AN18" s="76">
        <v>245.63499999999999</v>
      </c>
      <c r="AO18" s="77">
        <v>41.969000000000001</v>
      </c>
      <c r="AP18" s="78">
        <v>8.6189999999999998</v>
      </c>
      <c r="AQ18" s="78">
        <v>0.36899999999999999</v>
      </c>
      <c r="AR18" s="78">
        <v>55.554000000000002</v>
      </c>
      <c r="AS18" s="78">
        <v>157.02699999999999</v>
      </c>
      <c r="AT18" s="79">
        <v>263.53699999999998</v>
      </c>
      <c r="AU18" s="78">
        <v>44.707999999999998</v>
      </c>
      <c r="AV18" s="78">
        <v>9.7129999999999992</v>
      </c>
      <c r="AW18" s="78">
        <v>0.441</v>
      </c>
      <c r="AX18" s="78">
        <v>58.095999999999997</v>
      </c>
      <c r="AY18" s="78">
        <v>166.792</v>
      </c>
      <c r="AZ18" s="80">
        <v>279.74900000000002</v>
      </c>
      <c r="BA18" s="78">
        <v>56.55</v>
      </c>
      <c r="BB18" s="78">
        <v>14.057</v>
      </c>
      <c r="BC18" s="78">
        <v>0.68799999999999994</v>
      </c>
      <c r="BD18" s="78">
        <v>70.453000000000003</v>
      </c>
      <c r="BE18" s="78">
        <v>178.108</v>
      </c>
      <c r="BF18" s="80">
        <v>319.85700000000003</v>
      </c>
      <c r="BG18" s="78">
        <v>56.792999999999999</v>
      </c>
      <c r="BH18" s="78">
        <v>11.093999999999999</v>
      </c>
      <c r="BI18" s="78">
        <v>0.63300000000000001</v>
      </c>
      <c r="BJ18" s="78">
        <v>70.388999999999996</v>
      </c>
      <c r="BK18" s="78">
        <v>174.06399999999999</v>
      </c>
      <c r="BL18" s="80">
        <v>312.97199999999998</v>
      </c>
    </row>
    <row r="19" spans="1:94" s="26" customFormat="1" ht="15.75" thickTop="1" x14ac:dyDescent="0.2">
      <c r="A19" s="117"/>
      <c r="E19" s="55"/>
      <c r="F19" s="56"/>
      <c r="G19" s="56"/>
      <c r="H19" s="56"/>
      <c r="I19" s="56"/>
      <c r="J19" s="57"/>
      <c r="K19" s="55"/>
      <c r="L19" s="56"/>
      <c r="M19" s="56"/>
      <c r="N19" s="56"/>
      <c r="O19" s="56"/>
      <c r="P19" s="57"/>
      <c r="Q19" s="55"/>
      <c r="R19" s="56"/>
      <c r="S19" s="56"/>
      <c r="T19" s="56"/>
      <c r="U19" s="56"/>
      <c r="V19" s="57"/>
      <c r="W19" s="55"/>
      <c r="X19" s="56"/>
      <c r="Y19" s="56"/>
      <c r="Z19" s="56"/>
      <c r="AA19" s="56"/>
      <c r="AB19" s="57"/>
      <c r="AC19" s="55"/>
      <c r="AD19" s="56"/>
      <c r="AE19" s="56"/>
      <c r="AF19" s="56"/>
      <c r="AG19" s="56"/>
      <c r="AH19" s="57"/>
      <c r="AI19" s="55"/>
      <c r="AJ19" s="56"/>
      <c r="AK19" s="56"/>
      <c r="AL19" s="56"/>
      <c r="AM19" s="56"/>
      <c r="AN19" s="57"/>
      <c r="AO19" s="55"/>
      <c r="AP19" s="56"/>
      <c r="AQ19" s="56"/>
      <c r="AR19" s="56"/>
      <c r="AS19" s="56"/>
      <c r="AT19" s="57"/>
      <c r="AU19" s="55"/>
      <c r="AV19" s="56"/>
      <c r="AW19" s="56"/>
      <c r="AX19" s="56"/>
      <c r="AY19" s="56"/>
      <c r="AZ19" s="57"/>
      <c r="BA19" s="55"/>
      <c r="BB19" s="56"/>
      <c r="BC19" s="56"/>
      <c r="BD19" s="56"/>
      <c r="BE19" s="56"/>
      <c r="BF19" s="57"/>
      <c r="BG19" s="55"/>
      <c r="BH19" s="56"/>
      <c r="BI19" s="56"/>
      <c r="BJ19" s="56"/>
      <c r="BK19" s="56"/>
      <c r="BL19" s="57"/>
    </row>
    <row r="20" spans="1:94" s="26" customFormat="1" ht="15.75" thickBot="1" x14ac:dyDescent="0.25">
      <c r="A20" s="117"/>
      <c r="E20" s="55"/>
      <c r="F20" s="56"/>
      <c r="G20" s="56"/>
      <c r="H20" s="56"/>
      <c r="I20" s="56"/>
      <c r="J20" s="57"/>
      <c r="K20" s="55"/>
      <c r="L20" s="56"/>
      <c r="M20" s="56"/>
      <c r="N20" s="56"/>
      <c r="O20" s="56"/>
      <c r="P20" s="57"/>
      <c r="Q20" s="55"/>
      <c r="R20" s="56"/>
      <c r="S20" s="56"/>
      <c r="T20" s="56"/>
      <c r="U20" s="56"/>
      <c r="V20" s="57"/>
      <c r="W20" s="55"/>
      <c r="X20" s="56"/>
      <c r="Y20" s="56"/>
      <c r="Z20" s="56"/>
      <c r="AA20" s="56"/>
      <c r="AB20" s="57"/>
      <c r="AC20" s="55"/>
      <c r="AD20" s="56"/>
      <c r="AE20" s="56"/>
      <c r="AF20" s="56"/>
      <c r="AG20" s="56"/>
      <c r="AH20" s="57"/>
      <c r="AI20" s="55"/>
      <c r="AJ20" s="56"/>
      <c r="AK20" s="56"/>
      <c r="AL20" s="56"/>
      <c r="AM20" s="56"/>
      <c r="AN20" s="57"/>
      <c r="AO20" s="55"/>
      <c r="AP20" s="56"/>
      <c r="AQ20" s="56"/>
      <c r="AR20" s="56"/>
      <c r="AS20" s="56"/>
      <c r="AT20" s="57"/>
      <c r="AU20" s="55"/>
      <c r="AV20" s="56"/>
      <c r="AW20" s="56"/>
      <c r="AX20" s="56"/>
      <c r="AY20" s="56"/>
      <c r="AZ20" s="57"/>
      <c r="BA20" s="55"/>
      <c r="BB20" s="56"/>
      <c r="BC20" s="56"/>
      <c r="BD20" s="56"/>
      <c r="BE20" s="56"/>
      <c r="BF20" s="57"/>
      <c r="BG20" s="55"/>
      <c r="BH20" s="56"/>
      <c r="BI20" s="56"/>
      <c r="BJ20" s="56"/>
      <c r="BK20" s="56"/>
      <c r="BL20" s="57"/>
    </row>
    <row r="21" spans="1:94" s="26" customFormat="1" ht="16.5" thickTop="1" thickBot="1" x14ac:dyDescent="0.25">
      <c r="A21" s="117"/>
      <c r="B21" s="1" t="s">
        <v>0</v>
      </c>
      <c r="C21" s="2"/>
      <c r="D21" s="2"/>
      <c r="E21" s="55"/>
      <c r="F21" s="56"/>
      <c r="G21" s="56"/>
      <c r="H21" s="56"/>
      <c r="I21" s="56"/>
      <c r="J21" s="57"/>
      <c r="K21" s="55"/>
      <c r="L21" s="56"/>
      <c r="M21" s="56"/>
      <c r="N21" s="56"/>
      <c r="O21" s="56"/>
      <c r="P21" s="57"/>
      <c r="Q21" s="55"/>
      <c r="R21" s="56"/>
      <c r="S21" s="56"/>
      <c r="T21" s="56"/>
      <c r="U21" s="56"/>
      <c r="V21" s="57"/>
      <c r="W21" s="55"/>
      <c r="X21" s="56"/>
      <c r="Y21" s="56"/>
      <c r="Z21" s="56"/>
      <c r="AA21" s="56"/>
      <c r="AB21" s="57"/>
      <c r="AC21" s="55"/>
      <c r="AD21" s="56"/>
      <c r="AE21" s="56"/>
      <c r="AF21" s="56"/>
      <c r="AG21" s="56"/>
      <c r="AH21" s="57"/>
      <c r="AI21" s="55"/>
      <c r="AJ21" s="56"/>
      <c r="AK21" s="56"/>
      <c r="AL21" s="56"/>
      <c r="AM21" s="56"/>
      <c r="AN21" s="57"/>
      <c r="AO21" s="55"/>
      <c r="AP21" s="56"/>
      <c r="AQ21" s="56"/>
      <c r="AR21" s="56"/>
      <c r="AS21" s="56"/>
      <c r="AT21" s="57"/>
      <c r="AU21" s="81"/>
      <c r="AV21" s="82"/>
      <c r="AW21" s="82"/>
      <c r="AX21" s="82"/>
      <c r="AY21" s="82"/>
      <c r="AZ21" s="83"/>
      <c r="BA21" s="81"/>
      <c r="BB21" s="82"/>
      <c r="BC21" s="82"/>
      <c r="BD21" s="82"/>
      <c r="BE21" s="82"/>
      <c r="BF21" s="83"/>
      <c r="BG21" s="81"/>
      <c r="BH21" s="82"/>
      <c r="BI21" s="82"/>
      <c r="BJ21" s="82"/>
      <c r="BK21" s="82"/>
      <c r="BL21" s="83"/>
    </row>
    <row r="22" spans="1:94" s="26" customFormat="1" ht="15.75" thickTop="1" x14ac:dyDescent="0.2">
      <c r="A22" s="117"/>
      <c r="B22" s="3" t="s">
        <v>1</v>
      </c>
      <c r="C22" s="4" t="s">
        <v>2</v>
      </c>
      <c r="D22" s="15">
        <v>3</v>
      </c>
      <c r="E22" s="84">
        <v>7.7750000000000004</v>
      </c>
      <c r="F22" s="69">
        <v>2.7839999999999998</v>
      </c>
      <c r="G22" s="85">
        <v>0</v>
      </c>
      <c r="H22" s="69">
        <v>36.369999999999997</v>
      </c>
      <c r="I22" s="85">
        <v>70.602000000000004</v>
      </c>
      <c r="J22" s="86">
        <v>117.53100000000001</v>
      </c>
      <c r="K22" s="84">
        <v>11.05</v>
      </c>
      <c r="L22" s="69">
        <v>6.1970000000000001</v>
      </c>
      <c r="M22" s="87">
        <v>2.75</v>
      </c>
      <c r="N22" s="88">
        <v>56.430999999999997</v>
      </c>
      <c r="O22" s="85">
        <v>91.950999999999993</v>
      </c>
      <c r="P22" s="86">
        <v>168.37899999999999</v>
      </c>
      <c r="Q22" s="84">
        <v>11.154</v>
      </c>
      <c r="R22" s="69">
        <v>2.423</v>
      </c>
      <c r="S22" s="87">
        <v>0.41299999999999998</v>
      </c>
      <c r="T22" s="88">
        <v>53.875999999999998</v>
      </c>
      <c r="U22" s="85">
        <v>111.057</v>
      </c>
      <c r="V22" s="86">
        <v>178.923</v>
      </c>
      <c r="W22" s="84">
        <v>10.237</v>
      </c>
      <c r="X22" s="69">
        <v>1.246</v>
      </c>
      <c r="Y22" s="87">
        <v>8.4000000000000005E-2</v>
      </c>
      <c r="Z22" s="88">
        <v>54.151000000000003</v>
      </c>
      <c r="AA22" s="85">
        <v>118.762</v>
      </c>
      <c r="AB22" s="86">
        <v>184.47900000000001</v>
      </c>
      <c r="AC22" s="84">
        <v>24.99</v>
      </c>
      <c r="AD22" s="69">
        <v>3.1579999999999999</v>
      </c>
      <c r="AE22" s="87">
        <v>0.01</v>
      </c>
      <c r="AF22" s="88">
        <v>57.619</v>
      </c>
      <c r="AG22" s="85">
        <v>128.81</v>
      </c>
      <c r="AH22" s="86">
        <v>214.58699999999999</v>
      </c>
      <c r="AI22" s="48">
        <v>6.0030000000000001</v>
      </c>
      <c r="AJ22" s="49">
        <v>0.72299999999999998</v>
      </c>
      <c r="AK22" s="49">
        <v>0.53300000000000003</v>
      </c>
      <c r="AL22" s="49">
        <v>14.37</v>
      </c>
      <c r="AM22" s="49">
        <v>34.850999999999999</v>
      </c>
      <c r="AN22" s="50">
        <v>56.48</v>
      </c>
      <c r="AO22" s="51">
        <v>3.9390000000000001</v>
      </c>
      <c r="AP22" s="52">
        <v>0.93</v>
      </c>
      <c r="AQ22" s="52">
        <v>6.9000000000000006E-2</v>
      </c>
      <c r="AR22" s="52">
        <v>19.952000000000002</v>
      </c>
      <c r="AS22" s="52">
        <v>64.406999999999996</v>
      </c>
      <c r="AT22" s="53">
        <v>89.296999999999997</v>
      </c>
      <c r="AU22" s="52">
        <v>5.056</v>
      </c>
      <c r="AV22" s="52">
        <v>0.433</v>
      </c>
      <c r="AW22" s="52">
        <v>-4.4999999999999998E-2</v>
      </c>
      <c r="AX22" s="52">
        <v>18.364000000000001</v>
      </c>
      <c r="AY22" s="52">
        <v>67.412999999999997</v>
      </c>
      <c r="AZ22" s="54">
        <v>91.221000000000004</v>
      </c>
      <c r="BA22" s="52">
        <v>10.486000000000001</v>
      </c>
      <c r="BB22" s="52">
        <v>0.81100000000000005</v>
      </c>
      <c r="BC22" s="52">
        <v>0.124</v>
      </c>
      <c r="BD22" s="52">
        <v>18.315000000000001</v>
      </c>
      <c r="BE22" s="52">
        <v>98.823999999999998</v>
      </c>
      <c r="BF22" s="54">
        <v>128.56</v>
      </c>
      <c r="BG22" s="52">
        <v>8.15</v>
      </c>
      <c r="BH22" s="52">
        <v>1.5580000000000001</v>
      </c>
      <c r="BI22" s="52">
        <v>0.157</v>
      </c>
      <c r="BJ22" s="52">
        <v>21.535</v>
      </c>
      <c r="BK22" s="52">
        <v>109.119</v>
      </c>
      <c r="BL22" s="54">
        <v>140.51900000000001</v>
      </c>
    </row>
    <row r="23" spans="1:94" s="26" customFormat="1" x14ac:dyDescent="0.2">
      <c r="A23" s="117"/>
      <c r="B23" s="5" t="s">
        <v>3</v>
      </c>
      <c r="C23" s="6" t="s">
        <v>2</v>
      </c>
      <c r="D23" s="16">
        <v>3</v>
      </c>
      <c r="E23" s="55"/>
      <c r="F23" s="56"/>
      <c r="G23" s="56"/>
      <c r="H23" s="56"/>
      <c r="I23" s="56"/>
      <c r="J23" s="57"/>
      <c r="K23" s="55"/>
      <c r="L23" s="56"/>
      <c r="M23" s="56"/>
      <c r="N23" s="56"/>
      <c r="O23" s="56"/>
      <c r="P23" s="57"/>
      <c r="Q23" s="55"/>
      <c r="R23" s="56"/>
      <c r="S23" s="56"/>
      <c r="T23" s="56"/>
      <c r="U23" s="56"/>
      <c r="V23" s="57"/>
      <c r="W23" s="55"/>
      <c r="X23" s="56"/>
      <c r="Y23" s="56"/>
      <c r="Z23" s="56"/>
      <c r="AA23" s="56"/>
      <c r="AB23" s="57"/>
      <c r="AC23" s="55"/>
      <c r="AD23" s="56"/>
      <c r="AE23" s="56"/>
      <c r="AF23" s="56"/>
      <c r="AG23" s="56"/>
      <c r="AH23" s="57"/>
      <c r="AI23" s="89">
        <v>1.8680000000000001</v>
      </c>
      <c r="AJ23" s="90">
        <v>-3.3000000000000002E-2</v>
      </c>
      <c r="AK23" s="90">
        <v>0</v>
      </c>
      <c r="AL23" s="90">
        <v>22.117999999999999</v>
      </c>
      <c r="AM23" s="90">
        <v>69.843999999999994</v>
      </c>
      <c r="AN23" s="60">
        <v>93.796999999999997</v>
      </c>
      <c r="AO23" s="89">
        <v>5.9859999999999998</v>
      </c>
      <c r="AP23" s="90">
        <v>-2.1000000000000001E-2</v>
      </c>
      <c r="AQ23" s="90">
        <v>0</v>
      </c>
      <c r="AR23" s="91">
        <v>10.218999999999999</v>
      </c>
      <c r="AS23" s="90">
        <v>111.992</v>
      </c>
      <c r="AT23" s="60">
        <v>128.17599999999999</v>
      </c>
      <c r="AU23" s="90">
        <v>8.7870000000000008</v>
      </c>
      <c r="AV23" s="90">
        <v>0.61699999999999999</v>
      </c>
      <c r="AW23" s="90">
        <v>0</v>
      </c>
      <c r="AX23" s="90">
        <v>15.319000000000001</v>
      </c>
      <c r="AY23" s="90">
        <v>209.596</v>
      </c>
      <c r="AZ23" s="61">
        <v>234.31899999999999</v>
      </c>
      <c r="BA23" s="90">
        <v>29.472000000000001</v>
      </c>
      <c r="BB23" s="90">
        <v>1.5580000000000001</v>
      </c>
      <c r="BC23" s="90">
        <v>0</v>
      </c>
      <c r="BD23" s="90">
        <v>16.47</v>
      </c>
      <c r="BE23" s="90">
        <v>369.322</v>
      </c>
      <c r="BF23" s="61">
        <v>416.822</v>
      </c>
      <c r="BG23" s="90">
        <v>57.476999999999997</v>
      </c>
      <c r="BH23" s="90">
        <v>2.0379999999999998</v>
      </c>
      <c r="BI23" s="90">
        <v>0</v>
      </c>
      <c r="BJ23" s="90">
        <v>15.523999999999999</v>
      </c>
      <c r="BK23" s="90">
        <v>292.77800000000002</v>
      </c>
      <c r="BL23" s="61">
        <v>367.81700000000001</v>
      </c>
    </row>
    <row r="24" spans="1:94" s="26" customFormat="1" x14ac:dyDescent="0.2">
      <c r="A24" s="117"/>
      <c r="B24" s="5" t="s">
        <v>4</v>
      </c>
      <c r="C24" s="6" t="s">
        <v>2</v>
      </c>
      <c r="D24" s="16">
        <v>3</v>
      </c>
      <c r="E24" s="55"/>
      <c r="F24" s="56"/>
      <c r="G24" s="56"/>
      <c r="H24" s="56"/>
      <c r="I24" s="56"/>
      <c r="J24" s="57"/>
      <c r="K24" s="55"/>
      <c r="L24" s="56"/>
      <c r="M24" s="56"/>
      <c r="N24" s="56"/>
      <c r="O24" s="56"/>
      <c r="P24" s="57"/>
      <c r="Q24" s="55"/>
      <c r="R24" s="56"/>
      <c r="S24" s="56"/>
      <c r="T24" s="56"/>
      <c r="U24" s="56"/>
      <c r="V24" s="57"/>
      <c r="W24" s="55"/>
      <c r="X24" s="56"/>
      <c r="Y24" s="56"/>
      <c r="Z24" s="56"/>
      <c r="AA24" s="56"/>
      <c r="AB24" s="57"/>
      <c r="AC24" s="55"/>
      <c r="AD24" s="56"/>
      <c r="AE24" s="56"/>
      <c r="AF24" s="56"/>
      <c r="AG24" s="56"/>
      <c r="AH24" s="57"/>
      <c r="AI24" s="62">
        <v>0</v>
      </c>
      <c r="AJ24" s="63">
        <v>0</v>
      </c>
      <c r="AK24" s="63">
        <v>0</v>
      </c>
      <c r="AL24" s="63">
        <v>0</v>
      </c>
      <c r="AM24" s="63">
        <v>55.792999999999999</v>
      </c>
      <c r="AN24" s="60">
        <v>55.792999999999999</v>
      </c>
      <c r="AO24" s="62">
        <v>0</v>
      </c>
      <c r="AP24" s="63">
        <v>0</v>
      </c>
      <c r="AQ24" s="63">
        <v>0</v>
      </c>
      <c r="AR24" s="63">
        <v>0</v>
      </c>
      <c r="AS24" s="63">
        <v>54.438000000000002</v>
      </c>
      <c r="AT24" s="60">
        <v>54.438000000000002</v>
      </c>
      <c r="AU24" s="92">
        <v>0.19700000000000001</v>
      </c>
      <c r="AV24" s="63">
        <v>0</v>
      </c>
      <c r="AW24" s="63">
        <v>0</v>
      </c>
      <c r="AX24" s="63">
        <v>0</v>
      </c>
      <c r="AY24" s="92">
        <v>53.566000000000003</v>
      </c>
      <c r="AZ24" s="61">
        <v>53.762999999999998</v>
      </c>
      <c r="BA24" s="63">
        <v>6.4000000000000001E-2</v>
      </c>
      <c r="BB24" s="63">
        <v>0</v>
      </c>
      <c r="BC24" s="63">
        <v>0</v>
      </c>
      <c r="BD24" s="63">
        <v>0</v>
      </c>
      <c r="BE24" s="63">
        <v>54.14</v>
      </c>
      <c r="BF24" s="61">
        <v>54.204000000000001</v>
      </c>
      <c r="BG24" s="63">
        <v>4.2000000000000003E-2</v>
      </c>
      <c r="BH24" s="63">
        <v>0</v>
      </c>
      <c r="BI24" s="63">
        <v>0</v>
      </c>
      <c r="BJ24" s="63">
        <v>0</v>
      </c>
      <c r="BK24" s="63">
        <v>56.819000000000003</v>
      </c>
      <c r="BL24" s="61">
        <v>56.860999999999997</v>
      </c>
    </row>
    <row r="25" spans="1:94" s="26" customFormat="1" ht="15.95" customHeight="1" x14ac:dyDescent="0.2">
      <c r="A25" s="117"/>
      <c r="B25" s="5" t="s">
        <v>5</v>
      </c>
      <c r="C25" s="6" t="s">
        <v>2</v>
      </c>
      <c r="D25" s="16">
        <v>3</v>
      </c>
      <c r="E25" s="84">
        <v>7.7750000000000004</v>
      </c>
      <c r="F25" s="69">
        <v>2.7839999999999998</v>
      </c>
      <c r="G25" s="85">
        <v>0</v>
      </c>
      <c r="H25" s="69">
        <v>36.369999999999997</v>
      </c>
      <c r="I25" s="85">
        <v>70.602000000000004</v>
      </c>
      <c r="J25" s="86">
        <v>117.53100000000001</v>
      </c>
      <c r="K25" s="84">
        <v>11.05</v>
      </c>
      <c r="L25" s="69">
        <v>6.1970000000000001</v>
      </c>
      <c r="M25" s="87">
        <v>2.75</v>
      </c>
      <c r="N25" s="88">
        <v>56.430999999999997</v>
      </c>
      <c r="O25" s="85">
        <v>91.950999999999993</v>
      </c>
      <c r="P25" s="86">
        <v>168.37899999999999</v>
      </c>
      <c r="Q25" s="84">
        <v>11.154</v>
      </c>
      <c r="R25" s="69">
        <v>2.423</v>
      </c>
      <c r="S25" s="87">
        <v>0.41299999999999998</v>
      </c>
      <c r="T25" s="88">
        <v>53.875999999999998</v>
      </c>
      <c r="U25" s="85">
        <v>111.057</v>
      </c>
      <c r="V25" s="86">
        <v>178.923</v>
      </c>
      <c r="W25" s="84">
        <v>10.237</v>
      </c>
      <c r="X25" s="69">
        <v>1.246</v>
      </c>
      <c r="Y25" s="87">
        <v>8.4000000000000005E-2</v>
      </c>
      <c r="Z25" s="88">
        <v>54.151000000000003</v>
      </c>
      <c r="AA25" s="85">
        <v>118.762</v>
      </c>
      <c r="AB25" s="86">
        <v>184.47900000000001</v>
      </c>
      <c r="AC25" s="84">
        <v>24.99</v>
      </c>
      <c r="AD25" s="69">
        <v>3.1579999999999999</v>
      </c>
      <c r="AE25" s="87">
        <v>0.01</v>
      </c>
      <c r="AF25" s="88">
        <v>57.619</v>
      </c>
      <c r="AG25" s="85">
        <v>128.81</v>
      </c>
      <c r="AH25" s="86">
        <v>214.58699999999999</v>
      </c>
      <c r="AI25" s="62">
        <v>7.8710000000000004</v>
      </c>
      <c r="AJ25" s="63">
        <v>0.69</v>
      </c>
      <c r="AK25" s="63">
        <v>0.53300000000000003</v>
      </c>
      <c r="AL25" s="63">
        <v>36.488</v>
      </c>
      <c r="AM25" s="63">
        <v>160.488</v>
      </c>
      <c r="AN25" s="60">
        <v>206.07</v>
      </c>
      <c r="AO25" s="62">
        <v>9.9250000000000007</v>
      </c>
      <c r="AP25" s="63">
        <v>0.90900000000000003</v>
      </c>
      <c r="AQ25" s="63">
        <v>6.9000000000000006E-2</v>
      </c>
      <c r="AR25" s="63">
        <v>30.170999999999999</v>
      </c>
      <c r="AS25" s="63">
        <v>230.83699999999999</v>
      </c>
      <c r="AT25" s="60">
        <v>271.911</v>
      </c>
      <c r="AU25" s="63">
        <v>14.04</v>
      </c>
      <c r="AV25" s="63">
        <v>1.05</v>
      </c>
      <c r="AW25" s="63">
        <v>-4.4999999999999998E-2</v>
      </c>
      <c r="AX25" s="63">
        <v>33.683</v>
      </c>
      <c r="AY25" s="63">
        <v>330.57499999999999</v>
      </c>
      <c r="AZ25" s="61">
        <v>379.303</v>
      </c>
      <c r="BA25" s="63">
        <v>40.021999999999998</v>
      </c>
      <c r="BB25" s="63">
        <v>2.3690000000000002</v>
      </c>
      <c r="BC25" s="63">
        <v>0.124</v>
      </c>
      <c r="BD25" s="63">
        <v>34.784999999999997</v>
      </c>
      <c r="BE25" s="63">
        <v>522.28599999999994</v>
      </c>
      <c r="BF25" s="61">
        <v>599.58600000000001</v>
      </c>
      <c r="BG25" s="63">
        <v>65.668999999999997</v>
      </c>
      <c r="BH25" s="63">
        <v>3.5960000000000001</v>
      </c>
      <c r="BI25" s="63">
        <v>0.157</v>
      </c>
      <c r="BJ25" s="63">
        <v>37.058999999999997</v>
      </c>
      <c r="BK25" s="63">
        <v>458.71600000000001</v>
      </c>
      <c r="BL25" s="61">
        <v>565.197</v>
      </c>
    </row>
    <row r="26" spans="1:94" s="26" customFormat="1" x14ac:dyDescent="0.2">
      <c r="A26" s="117"/>
      <c r="B26" s="5" t="s">
        <v>6</v>
      </c>
      <c r="C26" s="6" t="s">
        <v>2</v>
      </c>
      <c r="D26" s="16">
        <v>3</v>
      </c>
      <c r="E26" s="84">
        <v>0</v>
      </c>
      <c r="F26" s="69">
        <v>0</v>
      </c>
      <c r="G26" s="85">
        <v>0</v>
      </c>
      <c r="H26" s="69">
        <v>0</v>
      </c>
      <c r="I26" s="85">
        <v>0</v>
      </c>
      <c r="J26" s="86">
        <v>0</v>
      </c>
      <c r="K26" s="68">
        <v>0</v>
      </c>
      <c r="L26" s="69">
        <v>0</v>
      </c>
      <c r="M26" s="69">
        <v>0</v>
      </c>
      <c r="N26" s="69">
        <v>0</v>
      </c>
      <c r="O26" s="69">
        <v>0</v>
      </c>
      <c r="P26" s="86">
        <v>0</v>
      </c>
      <c r="Q26" s="84">
        <v>6.9000000000000006E-2</v>
      </c>
      <c r="R26" s="69">
        <v>-6.0000000000000001E-3</v>
      </c>
      <c r="S26" s="87">
        <v>0</v>
      </c>
      <c r="T26" s="88">
        <v>0.96399999999999997</v>
      </c>
      <c r="U26" s="85">
        <v>-1.2E-2</v>
      </c>
      <c r="V26" s="86">
        <v>1.0149999999999999</v>
      </c>
      <c r="W26" s="84">
        <v>0</v>
      </c>
      <c r="X26" s="69">
        <v>0</v>
      </c>
      <c r="Y26" s="87">
        <v>0</v>
      </c>
      <c r="Z26" s="88">
        <v>0.251</v>
      </c>
      <c r="AA26" s="85">
        <v>3.0640000000000001</v>
      </c>
      <c r="AB26" s="86">
        <v>3.3140000000000001</v>
      </c>
      <c r="AC26" s="84">
        <v>0</v>
      </c>
      <c r="AD26" s="69">
        <v>0</v>
      </c>
      <c r="AE26" s="87">
        <v>0</v>
      </c>
      <c r="AF26" s="88">
        <v>1.5069999999999999</v>
      </c>
      <c r="AG26" s="85">
        <v>6.4619999999999997</v>
      </c>
      <c r="AH26" s="86">
        <v>7.9690000000000003</v>
      </c>
      <c r="AI26" s="58">
        <v>1.08</v>
      </c>
      <c r="AJ26" s="59">
        <v>5.0000000000000001E-3</v>
      </c>
      <c r="AK26" s="59">
        <v>0</v>
      </c>
      <c r="AL26" s="59">
        <v>1.107</v>
      </c>
      <c r="AM26" s="59">
        <v>3.1E-2</v>
      </c>
      <c r="AN26" s="60">
        <v>2.2229999999999999</v>
      </c>
      <c r="AO26" s="62">
        <v>0.32600000000000001</v>
      </c>
      <c r="AP26" s="63">
        <v>2.7E-2</v>
      </c>
      <c r="AQ26" s="63">
        <v>1.2999999999999999E-2</v>
      </c>
      <c r="AR26" s="63">
        <v>0.218</v>
      </c>
      <c r="AS26" s="63">
        <v>0.39100000000000001</v>
      </c>
      <c r="AT26" s="60">
        <v>0.97499999999999998</v>
      </c>
      <c r="AU26" s="63">
        <v>0.49399999999999999</v>
      </c>
      <c r="AV26" s="63">
        <v>1.2999999999999999E-2</v>
      </c>
      <c r="AW26" s="63">
        <v>3.0000000000000001E-3</v>
      </c>
      <c r="AX26" s="63">
        <v>0.45800000000000002</v>
      </c>
      <c r="AY26" s="63">
        <v>0.10299999999999999</v>
      </c>
      <c r="AZ26" s="61">
        <v>1.071</v>
      </c>
      <c r="BA26" s="63">
        <v>0.29899999999999999</v>
      </c>
      <c r="BB26" s="63">
        <v>2.1999999999999999E-2</v>
      </c>
      <c r="BC26" s="63">
        <v>2E-3</v>
      </c>
      <c r="BD26" s="63">
        <v>2.2930000000000001</v>
      </c>
      <c r="BE26" s="63">
        <v>0.59699999999999998</v>
      </c>
      <c r="BF26" s="61">
        <v>3.2130000000000001</v>
      </c>
      <c r="BG26" s="63">
        <v>1.766</v>
      </c>
      <c r="BH26" s="63">
        <v>5.0000000000000001E-3</v>
      </c>
      <c r="BI26" s="63">
        <v>0</v>
      </c>
      <c r="BJ26" s="63">
        <v>0.54500000000000004</v>
      </c>
      <c r="BK26" s="63">
        <v>0.72099999999999997</v>
      </c>
      <c r="BL26" s="61">
        <v>3.0369999999999999</v>
      </c>
    </row>
    <row r="27" spans="1:94" s="26" customFormat="1" ht="15.75" thickBot="1" x14ac:dyDescent="0.25">
      <c r="A27" s="117"/>
      <c r="B27" s="7" t="s">
        <v>7</v>
      </c>
      <c r="C27" s="8" t="s">
        <v>2</v>
      </c>
      <c r="D27" s="17">
        <v>3</v>
      </c>
      <c r="E27" s="93">
        <v>7.7750000000000004</v>
      </c>
      <c r="F27" s="94">
        <v>2.7839999999999998</v>
      </c>
      <c r="G27" s="95">
        <v>0</v>
      </c>
      <c r="H27" s="94">
        <v>36.369999999999997</v>
      </c>
      <c r="I27" s="95">
        <v>70.602000000000004</v>
      </c>
      <c r="J27" s="96">
        <v>117.53100000000001</v>
      </c>
      <c r="K27" s="93">
        <v>11.05</v>
      </c>
      <c r="L27" s="94">
        <v>6.1970000000000001</v>
      </c>
      <c r="M27" s="97">
        <v>2.75</v>
      </c>
      <c r="N27" s="98">
        <v>56.430999999999997</v>
      </c>
      <c r="O27" s="95">
        <v>91.950999999999993</v>
      </c>
      <c r="P27" s="96">
        <v>168.37899999999999</v>
      </c>
      <c r="Q27" s="93">
        <v>11.223000000000001</v>
      </c>
      <c r="R27" s="94">
        <v>2.4169999999999998</v>
      </c>
      <c r="S27" s="97">
        <v>0.41299999999999998</v>
      </c>
      <c r="T27" s="98">
        <v>54.84</v>
      </c>
      <c r="U27" s="95">
        <v>111.045</v>
      </c>
      <c r="V27" s="96">
        <v>179.93799999999999</v>
      </c>
      <c r="W27" s="93">
        <v>10.237</v>
      </c>
      <c r="X27" s="94">
        <v>1.246</v>
      </c>
      <c r="Y27" s="97">
        <v>8.4000000000000005E-2</v>
      </c>
      <c r="Z27" s="98">
        <v>54.401000000000003</v>
      </c>
      <c r="AA27" s="95">
        <v>121.825</v>
      </c>
      <c r="AB27" s="96">
        <v>187.79400000000001</v>
      </c>
      <c r="AC27" s="93">
        <v>24.99</v>
      </c>
      <c r="AD27" s="94">
        <v>3.1579999999999999</v>
      </c>
      <c r="AE27" s="97">
        <v>0.01</v>
      </c>
      <c r="AF27" s="98">
        <v>59.125999999999998</v>
      </c>
      <c r="AG27" s="95">
        <v>135.27199999999999</v>
      </c>
      <c r="AH27" s="96">
        <v>222.55600000000001</v>
      </c>
      <c r="AI27" s="99">
        <v>8.9510000000000005</v>
      </c>
      <c r="AJ27" s="100">
        <v>0.69499999999999995</v>
      </c>
      <c r="AK27" s="100">
        <v>0.53300000000000003</v>
      </c>
      <c r="AL27" s="100">
        <v>37.594999999999999</v>
      </c>
      <c r="AM27" s="100">
        <v>160.51900000000001</v>
      </c>
      <c r="AN27" s="101">
        <v>208.29300000000001</v>
      </c>
      <c r="AO27" s="99">
        <v>10.250999999999999</v>
      </c>
      <c r="AP27" s="100">
        <v>0.93600000000000005</v>
      </c>
      <c r="AQ27" s="100">
        <v>8.2000000000000003E-2</v>
      </c>
      <c r="AR27" s="100">
        <v>30.388999999999999</v>
      </c>
      <c r="AS27" s="100">
        <v>231.22800000000001</v>
      </c>
      <c r="AT27" s="101">
        <v>272.88600000000002</v>
      </c>
      <c r="AU27" s="78">
        <v>14.534000000000001</v>
      </c>
      <c r="AV27" s="78">
        <v>1.0629999999999999</v>
      </c>
      <c r="AW27" s="78">
        <v>-4.2000000000000003E-2</v>
      </c>
      <c r="AX27" s="78">
        <v>34.140999999999998</v>
      </c>
      <c r="AY27" s="78">
        <v>330.678</v>
      </c>
      <c r="AZ27" s="80">
        <v>380.37400000000002</v>
      </c>
      <c r="BA27" s="78">
        <v>40.320999999999998</v>
      </c>
      <c r="BB27" s="78">
        <v>2.391</v>
      </c>
      <c r="BC27" s="78">
        <v>0.126</v>
      </c>
      <c r="BD27" s="78">
        <v>37.078000000000003</v>
      </c>
      <c r="BE27" s="78">
        <v>522.88300000000004</v>
      </c>
      <c r="BF27" s="80">
        <v>602.79899999999998</v>
      </c>
      <c r="BG27" s="78">
        <v>67.435000000000002</v>
      </c>
      <c r="BH27" s="78">
        <v>3.601</v>
      </c>
      <c r="BI27" s="78">
        <v>0.157</v>
      </c>
      <c r="BJ27" s="78">
        <v>37.603999999999999</v>
      </c>
      <c r="BK27" s="78">
        <v>459.43700000000001</v>
      </c>
      <c r="BL27" s="80">
        <v>568.23400000000004</v>
      </c>
    </row>
    <row r="28" spans="1:94" ht="15.75" thickTop="1" x14ac:dyDescent="0.25"/>
    <row r="29" spans="1:94" ht="19.5" customHeight="1" thickBot="1" x14ac:dyDescent="0.3">
      <c r="A29" s="117" t="s">
        <v>63</v>
      </c>
      <c r="B29" s="118" t="s">
        <v>60</v>
      </c>
      <c r="C29" s="118"/>
      <c r="D29" s="118"/>
      <c r="E29" s="14"/>
      <c r="F29" s="14"/>
      <c r="G29" s="14"/>
      <c r="H29" s="14"/>
      <c r="I29" s="14"/>
      <c r="J29" s="14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</row>
    <row r="30" spans="1:94" s="26" customFormat="1" ht="15.6" customHeight="1" thickTop="1" thickBot="1" x14ac:dyDescent="0.25">
      <c r="A30" s="117"/>
      <c r="B30" s="167" t="s">
        <v>8</v>
      </c>
      <c r="C30" s="170" t="s">
        <v>9</v>
      </c>
      <c r="D30" s="173" t="s">
        <v>10</v>
      </c>
      <c r="E30" s="150" t="s">
        <v>27</v>
      </c>
      <c r="F30" s="151"/>
      <c r="G30" s="152"/>
      <c r="H30" s="153" t="s">
        <v>28</v>
      </c>
      <c r="I30" s="152"/>
      <c r="J30" s="153" t="s">
        <v>29</v>
      </c>
      <c r="K30" s="151"/>
      <c r="L30" s="152"/>
      <c r="M30" s="165" t="s">
        <v>13</v>
      </c>
      <c r="N30" s="150" t="s">
        <v>27</v>
      </c>
      <c r="O30" s="151"/>
      <c r="P30" s="152"/>
      <c r="Q30" s="153" t="s">
        <v>28</v>
      </c>
      <c r="R30" s="152"/>
      <c r="S30" s="153" t="s">
        <v>29</v>
      </c>
      <c r="T30" s="151"/>
      <c r="U30" s="152"/>
      <c r="V30" s="165" t="s">
        <v>13</v>
      </c>
      <c r="W30" s="125" t="s">
        <v>27</v>
      </c>
      <c r="X30" s="126"/>
      <c r="Y30" s="127"/>
      <c r="Z30" s="128" t="s">
        <v>28</v>
      </c>
      <c r="AA30" s="127"/>
      <c r="AB30" s="128" t="s">
        <v>29</v>
      </c>
      <c r="AC30" s="126"/>
      <c r="AD30" s="127"/>
      <c r="AE30" s="129" t="s">
        <v>13</v>
      </c>
      <c r="AF30" s="125" t="s">
        <v>27</v>
      </c>
      <c r="AG30" s="126"/>
      <c r="AH30" s="127"/>
      <c r="AI30" s="128" t="s">
        <v>28</v>
      </c>
      <c r="AJ30" s="127"/>
      <c r="AK30" s="128" t="s">
        <v>29</v>
      </c>
      <c r="AL30" s="126"/>
      <c r="AM30" s="127"/>
      <c r="AN30" s="129" t="s">
        <v>13</v>
      </c>
      <c r="AO30" s="125" t="s">
        <v>27</v>
      </c>
      <c r="AP30" s="126"/>
      <c r="AQ30" s="127"/>
      <c r="AR30" s="128" t="s">
        <v>28</v>
      </c>
      <c r="AS30" s="127"/>
      <c r="AT30" s="128" t="s">
        <v>29</v>
      </c>
      <c r="AU30" s="126"/>
      <c r="AV30" s="127"/>
      <c r="AW30" s="129" t="s">
        <v>13</v>
      </c>
      <c r="AX30" s="125" t="s">
        <v>27</v>
      </c>
      <c r="AY30" s="126"/>
      <c r="AZ30" s="127"/>
      <c r="BA30" s="128" t="s">
        <v>28</v>
      </c>
      <c r="BB30" s="127"/>
      <c r="BC30" s="128" t="s">
        <v>29</v>
      </c>
      <c r="BD30" s="126"/>
      <c r="BE30" s="127"/>
      <c r="BF30" s="129" t="s">
        <v>13</v>
      </c>
      <c r="BG30" s="125" t="s">
        <v>27</v>
      </c>
      <c r="BH30" s="126"/>
      <c r="BI30" s="127"/>
      <c r="BJ30" s="128" t="s">
        <v>28</v>
      </c>
      <c r="BK30" s="127"/>
      <c r="BL30" s="128" t="s">
        <v>29</v>
      </c>
      <c r="BM30" s="126"/>
      <c r="BN30" s="127"/>
      <c r="BO30" s="129" t="s">
        <v>13</v>
      </c>
      <c r="BP30" s="125" t="s">
        <v>27</v>
      </c>
      <c r="BQ30" s="126"/>
      <c r="BR30" s="127"/>
      <c r="BS30" s="128" t="s">
        <v>28</v>
      </c>
      <c r="BT30" s="127"/>
      <c r="BU30" s="128" t="s">
        <v>29</v>
      </c>
      <c r="BV30" s="126"/>
      <c r="BW30" s="127"/>
      <c r="BX30" s="129" t="s">
        <v>13</v>
      </c>
      <c r="BY30" s="125" t="s">
        <v>27</v>
      </c>
      <c r="BZ30" s="126"/>
      <c r="CA30" s="127"/>
      <c r="CB30" s="128" t="s">
        <v>28</v>
      </c>
      <c r="CC30" s="127"/>
      <c r="CD30" s="128" t="s">
        <v>29</v>
      </c>
      <c r="CE30" s="126"/>
      <c r="CF30" s="127"/>
      <c r="CG30" s="129" t="s">
        <v>13</v>
      </c>
      <c r="CH30" s="125" t="s">
        <v>27</v>
      </c>
      <c r="CI30" s="126"/>
      <c r="CJ30" s="127"/>
      <c r="CK30" s="128" t="s">
        <v>28</v>
      </c>
      <c r="CL30" s="127"/>
      <c r="CM30" s="128" t="s">
        <v>29</v>
      </c>
      <c r="CN30" s="126"/>
      <c r="CO30" s="127"/>
      <c r="CP30" s="129" t="s">
        <v>13</v>
      </c>
    </row>
    <row r="31" spans="1:94" s="26" customFormat="1" ht="93.6" customHeight="1" thickTop="1" x14ac:dyDescent="0.2">
      <c r="A31" s="117"/>
      <c r="B31" s="168"/>
      <c r="C31" s="171"/>
      <c r="D31" s="174"/>
      <c r="E31" s="24" t="s">
        <v>30</v>
      </c>
      <c r="F31" s="9" t="s">
        <v>31</v>
      </c>
      <c r="G31" s="9" t="s">
        <v>32</v>
      </c>
      <c r="H31" s="9" t="s">
        <v>33</v>
      </c>
      <c r="I31" s="9" t="s">
        <v>34</v>
      </c>
      <c r="J31" s="9" t="s">
        <v>35</v>
      </c>
      <c r="K31" s="9" t="s">
        <v>36</v>
      </c>
      <c r="L31" s="9" t="s">
        <v>37</v>
      </c>
      <c r="M31" s="166"/>
      <c r="N31" s="24" t="s">
        <v>30</v>
      </c>
      <c r="O31" s="9" t="s">
        <v>31</v>
      </c>
      <c r="P31" s="9" t="s">
        <v>32</v>
      </c>
      <c r="Q31" s="9" t="s">
        <v>33</v>
      </c>
      <c r="R31" s="9" t="s">
        <v>34</v>
      </c>
      <c r="S31" s="9" t="s">
        <v>35</v>
      </c>
      <c r="T31" s="9" t="s">
        <v>36</v>
      </c>
      <c r="U31" s="9" t="s">
        <v>37</v>
      </c>
      <c r="V31" s="166"/>
      <c r="W31" s="24" t="s">
        <v>30</v>
      </c>
      <c r="X31" s="9" t="s">
        <v>31</v>
      </c>
      <c r="Y31" s="9" t="s">
        <v>32</v>
      </c>
      <c r="Z31" s="9" t="s">
        <v>33</v>
      </c>
      <c r="AA31" s="9" t="s">
        <v>34</v>
      </c>
      <c r="AB31" s="9" t="s">
        <v>35</v>
      </c>
      <c r="AC31" s="9" t="s">
        <v>36</v>
      </c>
      <c r="AD31" s="9" t="s">
        <v>37</v>
      </c>
      <c r="AE31" s="130"/>
      <c r="AF31" s="24" t="s">
        <v>30</v>
      </c>
      <c r="AG31" s="9" t="s">
        <v>31</v>
      </c>
      <c r="AH31" s="9" t="s">
        <v>32</v>
      </c>
      <c r="AI31" s="9" t="s">
        <v>33</v>
      </c>
      <c r="AJ31" s="9" t="s">
        <v>34</v>
      </c>
      <c r="AK31" s="9" t="s">
        <v>35</v>
      </c>
      <c r="AL31" s="9" t="s">
        <v>36</v>
      </c>
      <c r="AM31" s="9" t="s">
        <v>37</v>
      </c>
      <c r="AN31" s="130"/>
      <c r="AO31" s="24" t="s">
        <v>30</v>
      </c>
      <c r="AP31" s="9" t="s">
        <v>31</v>
      </c>
      <c r="AQ31" s="9" t="s">
        <v>32</v>
      </c>
      <c r="AR31" s="9" t="s">
        <v>33</v>
      </c>
      <c r="AS31" s="9" t="s">
        <v>34</v>
      </c>
      <c r="AT31" s="9" t="s">
        <v>35</v>
      </c>
      <c r="AU31" s="9" t="s">
        <v>36</v>
      </c>
      <c r="AV31" s="9" t="s">
        <v>37</v>
      </c>
      <c r="AW31" s="130"/>
      <c r="AX31" s="24" t="s">
        <v>30</v>
      </c>
      <c r="AY31" s="9" t="s">
        <v>31</v>
      </c>
      <c r="AZ31" s="9" t="s">
        <v>32</v>
      </c>
      <c r="BA31" s="9" t="s">
        <v>33</v>
      </c>
      <c r="BB31" s="9" t="s">
        <v>34</v>
      </c>
      <c r="BC31" s="9" t="s">
        <v>35</v>
      </c>
      <c r="BD31" s="9" t="s">
        <v>36</v>
      </c>
      <c r="BE31" s="9" t="s">
        <v>37</v>
      </c>
      <c r="BF31" s="130"/>
      <c r="BG31" s="24" t="s">
        <v>30</v>
      </c>
      <c r="BH31" s="9" t="s">
        <v>31</v>
      </c>
      <c r="BI31" s="9" t="s">
        <v>32</v>
      </c>
      <c r="BJ31" s="9" t="s">
        <v>33</v>
      </c>
      <c r="BK31" s="9" t="s">
        <v>34</v>
      </c>
      <c r="BL31" s="9" t="s">
        <v>35</v>
      </c>
      <c r="BM31" s="9" t="s">
        <v>36</v>
      </c>
      <c r="BN31" s="9" t="s">
        <v>37</v>
      </c>
      <c r="BO31" s="130"/>
      <c r="BP31" s="24" t="s">
        <v>30</v>
      </c>
      <c r="BQ31" s="9" t="s">
        <v>31</v>
      </c>
      <c r="BR31" s="9" t="s">
        <v>32</v>
      </c>
      <c r="BS31" s="9" t="s">
        <v>33</v>
      </c>
      <c r="BT31" s="9" t="s">
        <v>34</v>
      </c>
      <c r="BU31" s="9" t="s">
        <v>35</v>
      </c>
      <c r="BV31" s="9" t="s">
        <v>36</v>
      </c>
      <c r="BW31" s="9" t="s">
        <v>37</v>
      </c>
      <c r="BX31" s="130"/>
      <c r="BY31" s="24" t="s">
        <v>30</v>
      </c>
      <c r="BZ31" s="9" t="s">
        <v>31</v>
      </c>
      <c r="CA31" s="9" t="s">
        <v>32</v>
      </c>
      <c r="CB31" s="9" t="s">
        <v>33</v>
      </c>
      <c r="CC31" s="9" t="s">
        <v>34</v>
      </c>
      <c r="CD31" s="9" t="s">
        <v>35</v>
      </c>
      <c r="CE31" s="9" t="s">
        <v>36</v>
      </c>
      <c r="CF31" s="9" t="s">
        <v>37</v>
      </c>
      <c r="CG31" s="130"/>
      <c r="CH31" s="24" t="s">
        <v>30</v>
      </c>
      <c r="CI31" s="9" t="s">
        <v>31</v>
      </c>
      <c r="CJ31" s="9" t="s">
        <v>32</v>
      </c>
      <c r="CK31" s="9" t="s">
        <v>33</v>
      </c>
      <c r="CL31" s="9" t="s">
        <v>34</v>
      </c>
      <c r="CM31" s="9" t="s">
        <v>35</v>
      </c>
      <c r="CN31" s="9" t="s">
        <v>36</v>
      </c>
      <c r="CO31" s="9" t="s">
        <v>37</v>
      </c>
      <c r="CP31" s="130"/>
    </row>
    <row r="32" spans="1:94" s="26" customFormat="1" ht="15" customHeight="1" thickBot="1" x14ac:dyDescent="0.25">
      <c r="A32" s="117"/>
      <c r="B32" s="169"/>
      <c r="C32" s="172"/>
      <c r="D32" s="175"/>
      <c r="E32" s="119" t="s">
        <v>58</v>
      </c>
      <c r="F32" s="120"/>
      <c r="G32" s="120"/>
      <c r="H32" s="120"/>
      <c r="I32" s="120"/>
      <c r="J32" s="120"/>
      <c r="K32" s="120"/>
      <c r="L32" s="120"/>
      <c r="M32" s="121"/>
      <c r="N32" s="119" t="s">
        <v>56</v>
      </c>
      <c r="O32" s="120"/>
      <c r="P32" s="120"/>
      <c r="Q32" s="120"/>
      <c r="R32" s="120"/>
      <c r="S32" s="120"/>
      <c r="T32" s="120"/>
      <c r="U32" s="120"/>
      <c r="V32" s="121"/>
      <c r="W32" s="119" t="s">
        <v>54</v>
      </c>
      <c r="X32" s="120"/>
      <c r="Y32" s="120"/>
      <c r="Z32" s="120"/>
      <c r="AA32" s="120"/>
      <c r="AB32" s="120"/>
      <c r="AC32" s="120"/>
      <c r="AD32" s="120"/>
      <c r="AE32" s="121"/>
      <c r="AF32" s="119" t="s">
        <v>44</v>
      </c>
      <c r="AG32" s="120"/>
      <c r="AH32" s="120"/>
      <c r="AI32" s="120"/>
      <c r="AJ32" s="120"/>
      <c r="AK32" s="120"/>
      <c r="AL32" s="120"/>
      <c r="AM32" s="120"/>
      <c r="AN32" s="121"/>
      <c r="AO32" s="119" t="s">
        <v>43</v>
      </c>
      <c r="AP32" s="120"/>
      <c r="AQ32" s="120"/>
      <c r="AR32" s="120"/>
      <c r="AS32" s="120"/>
      <c r="AT32" s="120"/>
      <c r="AU32" s="120"/>
      <c r="AV32" s="120"/>
      <c r="AW32" s="121"/>
      <c r="AX32" s="119" t="s">
        <v>42</v>
      </c>
      <c r="AY32" s="120"/>
      <c r="AZ32" s="120"/>
      <c r="BA32" s="120"/>
      <c r="BB32" s="120"/>
      <c r="BC32" s="120"/>
      <c r="BD32" s="120"/>
      <c r="BE32" s="120"/>
      <c r="BF32" s="121"/>
      <c r="BG32" s="122" t="s">
        <v>41</v>
      </c>
      <c r="BH32" s="123"/>
      <c r="BI32" s="123"/>
      <c r="BJ32" s="123"/>
      <c r="BK32" s="123"/>
      <c r="BL32" s="123"/>
      <c r="BM32" s="123"/>
      <c r="BN32" s="123"/>
      <c r="BO32" s="124"/>
      <c r="BP32" s="122" t="s">
        <v>18</v>
      </c>
      <c r="BQ32" s="123"/>
      <c r="BR32" s="123"/>
      <c r="BS32" s="123"/>
      <c r="BT32" s="123"/>
      <c r="BU32" s="123"/>
      <c r="BV32" s="123"/>
      <c r="BW32" s="123"/>
      <c r="BX32" s="124"/>
      <c r="BY32" s="122" t="s">
        <v>19</v>
      </c>
      <c r="BZ32" s="123"/>
      <c r="CA32" s="123"/>
      <c r="CB32" s="123"/>
      <c r="CC32" s="123"/>
      <c r="CD32" s="123"/>
      <c r="CE32" s="123"/>
      <c r="CF32" s="123"/>
      <c r="CG32" s="124"/>
      <c r="CH32" s="122" t="s">
        <v>20</v>
      </c>
      <c r="CI32" s="123"/>
      <c r="CJ32" s="123"/>
      <c r="CK32" s="123"/>
      <c r="CL32" s="123"/>
      <c r="CM32" s="123"/>
      <c r="CN32" s="123"/>
      <c r="CO32" s="123"/>
      <c r="CP32" s="124"/>
    </row>
    <row r="33" spans="1:94" s="26" customFormat="1" ht="16.5" thickTop="1" thickBot="1" x14ac:dyDescent="0.25">
      <c r="A33" s="117"/>
      <c r="B33" s="11"/>
      <c r="C33" s="11"/>
      <c r="D33" s="11"/>
      <c r="E33" s="32"/>
      <c r="M33" s="33"/>
      <c r="N33" s="32"/>
      <c r="V33" s="33"/>
      <c r="W33" s="32"/>
      <c r="AE33" s="33"/>
      <c r="AF33" s="32"/>
      <c r="AN33" s="33"/>
      <c r="AO33" s="32"/>
      <c r="AW33" s="33"/>
      <c r="AX33" s="32"/>
      <c r="BF33" s="33"/>
      <c r="BG33" s="32"/>
      <c r="BO33" s="33"/>
      <c r="BP33" s="34"/>
      <c r="BQ33" s="35"/>
      <c r="BR33" s="35"/>
      <c r="BS33" s="35"/>
      <c r="BT33" s="35"/>
      <c r="BU33" s="35"/>
      <c r="BV33" s="35"/>
      <c r="BW33" s="35"/>
      <c r="BX33" s="36"/>
      <c r="BY33" s="34"/>
      <c r="BZ33" s="35"/>
      <c r="CA33" s="35"/>
      <c r="CB33" s="35"/>
      <c r="CC33" s="35"/>
      <c r="CD33" s="35"/>
      <c r="CE33" s="35"/>
      <c r="CF33" s="35"/>
      <c r="CG33" s="36"/>
      <c r="CH33" s="37"/>
      <c r="CI33" s="38"/>
      <c r="CJ33" s="38"/>
      <c r="CK33" s="38"/>
      <c r="CL33" s="38"/>
      <c r="CM33" s="38"/>
      <c r="CN33" s="38"/>
      <c r="CO33" s="38"/>
      <c r="CP33" s="36"/>
    </row>
    <row r="34" spans="1:94" s="26" customFormat="1" ht="16.5" thickTop="1" thickBot="1" x14ac:dyDescent="0.25">
      <c r="A34" s="117"/>
      <c r="B34" s="1" t="s">
        <v>21</v>
      </c>
      <c r="C34" s="2"/>
      <c r="D34" s="2"/>
      <c r="E34" s="32"/>
      <c r="M34" s="33"/>
      <c r="N34" s="32"/>
      <c r="V34" s="33"/>
      <c r="W34" s="32"/>
      <c r="AE34" s="33"/>
      <c r="AF34" s="32"/>
      <c r="AN34" s="33"/>
      <c r="AO34" s="32"/>
      <c r="AW34" s="33"/>
      <c r="AX34" s="32"/>
      <c r="BF34" s="33"/>
      <c r="BG34" s="32"/>
      <c r="BO34" s="33"/>
      <c r="BP34" s="18"/>
      <c r="BQ34" s="25"/>
      <c r="BR34" s="25"/>
      <c r="BS34" s="25"/>
      <c r="BT34" s="20"/>
      <c r="BU34" s="20"/>
      <c r="BV34" s="20"/>
      <c r="BW34" s="20"/>
      <c r="BX34" s="21"/>
      <c r="BY34" s="18"/>
      <c r="BZ34" s="25"/>
      <c r="CA34" s="25"/>
      <c r="CB34" s="25"/>
      <c r="CC34" s="20"/>
      <c r="CD34" s="20"/>
      <c r="CE34" s="20"/>
      <c r="CF34" s="20"/>
      <c r="CG34" s="21"/>
      <c r="CH34" s="22"/>
      <c r="CI34" s="23"/>
      <c r="CJ34" s="23"/>
      <c r="CK34" s="23"/>
      <c r="CL34" s="23"/>
      <c r="CM34" s="23"/>
      <c r="CN34" s="23"/>
      <c r="CO34" s="23"/>
      <c r="CP34" s="21"/>
    </row>
    <row r="35" spans="1:94" s="26" customFormat="1" ht="16.5" thickTop="1" thickBot="1" x14ac:dyDescent="0.25">
      <c r="A35" s="117"/>
      <c r="B35" s="3" t="s">
        <v>22</v>
      </c>
      <c r="C35" s="4" t="s">
        <v>2</v>
      </c>
      <c r="D35" s="15">
        <v>3</v>
      </c>
      <c r="E35" s="42">
        <v>63.561999999999998</v>
      </c>
      <c r="F35" s="46">
        <v>17.129000000000001</v>
      </c>
      <c r="G35" s="44">
        <v>6.3970000000000002</v>
      </c>
      <c r="H35" s="43">
        <v>116.858</v>
      </c>
      <c r="I35" s="44">
        <v>7.5010000000000003</v>
      </c>
      <c r="J35" s="43">
        <v>21.545999999999999</v>
      </c>
      <c r="K35" s="46">
        <v>25.029</v>
      </c>
      <c r="L35" s="44">
        <v>7.633</v>
      </c>
      <c r="M35" s="45">
        <v>265.65600000000001</v>
      </c>
      <c r="N35" s="42">
        <v>58.167999999999999</v>
      </c>
      <c r="O35" s="46">
        <v>16.724</v>
      </c>
      <c r="P35" s="44">
        <v>6.1609999999999996</v>
      </c>
      <c r="Q35" s="43">
        <v>121.35</v>
      </c>
      <c r="R35" s="44">
        <v>6.774</v>
      </c>
      <c r="S35" s="43">
        <v>20.678000000000001</v>
      </c>
      <c r="T35" s="46">
        <v>25.692</v>
      </c>
      <c r="U35" s="44">
        <v>7.9450000000000003</v>
      </c>
      <c r="V35" s="45">
        <v>263.49200000000002</v>
      </c>
      <c r="W35" s="42">
        <v>53.567999999999998</v>
      </c>
      <c r="X35" s="46">
        <v>23.131</v>
      </c>
      <c r="Y35" s="44">
        <v>10.398</v>
      </c>
      <c r="Z35" s="43">
        <v>120.88500000000001</v>
      </c>
      <c r="AA35" s="44">
        <v>6.7430000000000003</v>
      </c>
      <c r="AB35" s="43">
        <v>22.797999999999998</v>
      </c>
      <c r="AC35" s="46">
        <v>26.72</v>
      </c>
      <c r="AD35" s="44">
        <v>8.423</v>
      </c>
      <c r="AE35" s="45">
        <v>272.666</v>
      </c>
      <c r="AF35" s="42">
        <v>59.582000000000001</v>
      </c>
      <c r="AG35" s="46">
        <v>18.988</v>
      </c>
      <c r="AH35" s="44">
        <v>9.0709999999999997</v>
      </c>
      <c r="AI35" s="43">
        <v>124.389</v>
      </c>
      <c r="AJ35" s="44">
        <v>7.351</v>
      </c>
      <c r="AK35" s="43">
        <v>23.317</v>
      </c>
      <c r="AL35" s="46">
        <v>27.344999999999999</v>
      </c>
      <c r="AM35" s="44">
        <v>8.3770000000000007</v>
      </c>
      <c r="AN35" s="45">
        <v>278.42</v>
      </c>
      <c r="AO35" s="42">
        <v>60.866</v>
      </c>
      <c r="AP35" s="46">
        <v>25.664000000000001</v>
      </c>
      <c r="AQ35" s="44">
        <v>10.362</v>
      </c>
      <c r="AR35" s="43">
        <v>129.696</v>
      </c>
      <c r="AS35" s="44">
        <v>7.8630000000000004</v>
      </c>
      <c r="AT35" s="43">
        <v>23.016999999999999</v>
      </c>
      <c r="AU35" s="46">
        <v>28.524999999999999</v>
      </c>
      <c r="AV35" s="44">
        <v>8.0660000000000007</v>
      </c>
      <c r="AW35" s="45">
        <v>294.05900000000003</v>
      </c>
      <c r="AX35" s="48">
        <v>61.268000000000001</v>
      </c>
      <c r="AY35" s="49">
        <v>22.823</v>
      </c>
      <c r="AZ35" s="49">
        <v>10.94</v>
      </c>
      <c r="BA35" s="49">
        <v>123.313</v>
      </c>
      <c r="BB35" s="49">
        <v>7.1109999999999998</v>
      </c>
      <c r="BC35" s="49">
        <v>18.524999999999999</v>
      </c>
      <c r="BD35" s="49">
        <v>24.169</v>
      </c>
      <c r="BE35" s="49">
        <v>6.4850000000000003</v>
      </c>
      <c r="BF35" s="50">
        <v>274.63400000000001</v>
      </c>
      <c r="BG35" s="51">
        <v>53.140999999999998</v>
      </c>
      <c r="BH35" s="52">
        <v>20.579000000000001</v>
      </c>
      <c r="BI35" s="52">
        <v>6.8730000000000002</v>
      </c>
      <c r="BJ35" s="52">
        <v>116.66500000000001</v>
      </c>
      <c r="BK35" s="52">
        <v>6.6749999999999998</v>
      </c>
      <c r="BL35" s="52">
        <v>24.628</v>
      </c>
      <c r="BM35" s="52">
        <v>33.406999999999996</v>
      </c>
      <c r="BN35" s="52">
        <v>11.836</v>
      </c>
      <c r="BO35" s="53">
        <v>273.80200000000002</v>
      </c>
      <c r="BP35" s="52">
        <v>65.325999999999993</v>
      </c>
      <c r="BQ35" s="52">
        <v>18.486000000000001</v>
      </c>
      <c r="BR35" s="52">
        <v>7.8120000000000003</v>
      </c>
      <c r="BS35" s="52">
        <v>136.905</v>
      </c>
      <c r="BT35" s="52">
        <v>4.2290000000000001</v>
      </c>
      <c r="BU35" s="52">
        <v>32.631999999999998</v>
      </c>
      <c r="BV35" s="52">
        <v>34.121000000000002</v>
      </c>
      <c r="BW35" s="52">
        <v>13.028</v>
      </c>
      <c r="BX35" s="54">
        <v>312.53800000000001</v>
      </c>
      <c r="BY35" s="52">
        <v>78.631</v>
      </c>
      <c r="BZ35" s="52">
        <v>24.367999999999999</v>
      </c>
      <c r="CA35" s="52">
        <v>12.186999999999999</v>
      </c>
      <c r="CB35" s="52">
        <v>168.53200000000001</v>
      </c>
      <c r="CC35" s="52">
        <v>6.2149999999999999</v>
      </c>
      <c r="CD35" s="52">
        <v>34.601999999999997</v>
      </c>
      <c r="CE35" s="52">
        <v>34.298999999999999</v>
      </c>
      <c r="CF35" s="52">
        <v>12.811999999999999</v>
      </c>
      <c r="CG35" s="54">
        <v>371.64499999999998</v>
      </c>
      <c r="CH35" s="52">
        <v>75.447999999999993</v>
      </c>
      <c r="CI35" s="52">
        <v>22.954999999999998</v>
      </c>
      <c r="CJ35" s="52">
        <v>10.943</v>
      </c>
      <c r="CK35" s="52">
        <v>172.148</v>
      </c>
      <c r="CL35" s="52">
        <v>7.3849999999999998</v>
      </c>
      <c r="CM35" s="52">
        <v>37.091000000000001</v>
      </c>
      <c r="CN35" s="52">
        <v>42.881</v>
      </c>
      <c r="CO35" s="52">
        <v>14.856</v>
      </c>
      <c r="CP35" s="54">
        <v>383.70699999999999</v>
      </c>
    </row>
    <row r="36" spans="1:94" s="26" customFormat="1" x14ac:dyDescent="0.2">
      <c r="A36" s="117"/>
      <c r="B36" s="5" t="s">
        <v>23</v>
      </c>
      <c r="C36" s="6" t="s">
        <v>2</v>
      </c>
      <c r="D36" s="16">
        <v>3</v>
      </c>
      <c r="E36" s="55"/>
      <c r="F36" s="56"/>
      <c r="G36" s="56"/>
      <c r="H36" s="56"/>
      <c r="I36" s="56"/>
      <c r="J36" s="56"/>
      <c r="K36" s="56"/>
      <c r="L36" s="56"/>
      <c r="M36" s="57"/>
      <c r="N36" s="55"/>
      <c r="O36" s="56"/>
      <c r="P36" s="56"/>
      <c r="Q36" s="56"/>
      <c r="R36" s="56"/>
      <c r="S36" s="56"/>
      <c r="T36" s="56"/>
      <c r="U36" s="56"/>
      <c r="V36" s="57"/>
      <c r="W36" s="55"/>
      <c r="X36" s="56"/>
      <c r="Y36" s="56"/>
      <c r="Z36" s="56"/>
      <c r="AA36" s="56"/>
      <c r="AB36" s="56"/>
      <c r="AC36" s="56"/>
      <c r="AD36" s="56"/>
      <c r="AE36" s="57"/>
      <c r="AF36" s="55"/>
      <c r="AG36" s="56"/>
      <c r="AH36" s="56"/>
      <c r="AI36" s="56"/>
      <c r="AJ36" s="56"/>
      <c r="AK36" s="56"/>
      <c r="AL36" s="56"/>
      <c r="AM36" s="56"/>
      <c r="AN36" s="57"/>
      <c r="AO36" s="55"/>
      <c r="AP36" s="56"/>
      <c r="AQ36" s="56"/>
      <c r="AR36" s="56"/>
      <c r="AS36" s="56"/>
      <c r="AT36" s="56"/>
      <c r="AU36" s="56"/>
      <c r="AV36" s="56"/>
      <c r="AW36" s="57"/>
      <c r="AX36" s="58">
        <v>0.20699999999999999</v>
      </c>
      <c r="AY36" s="59">
        <v>0</v>
      </c>
      <c r="AZ36" s="59">
        <v>0</v>
      </c>
      <c r="BA36" s="59">
        <v>3.5999999999999997E-2</v>
      </c>
      <c r="BB36" s="59">
        <v>0</v>
      </c>
      <c r="BC36" s="59">
        <v>0</v>
      </c>
      <c r="BD36" s="59">
        <v>0</v>
      </c>
      <c r="BE36" s="59">
        <v>0</v>
      </c>
      <c r="BF36" s="60">
        <v>0.24299999999999999</v>
      </c>
      <c r="BG36" s="58">
        <v>0.84499999999999997</v>
      </c>
      <c r="BH36" s="59">
        <v>0.107</v>
      </c>
      <c r="BI36" s="59">
        <v>0.317</v>
      </c>
      <c r="BJ36" s="59">
        <v>3.5289999999999999</v>
      </c>
      <c r="BK36" s="59">
        <v>1E-3</v>
      </c>
      <c r="BL36" s="59">
        <v>0</v>
      </c>
      <c r="BM36" s="59">
        <v>0</v>
      </c>
      <c r="BN36" s="59">
        <v>0</v>
      </c>
      <c r="BO36" s="60">
        <v>4.7990000000000004</v>
      </c>
      <c r="BP36" s="59">
        <v>1.411</v>
      </c>
      <c r="BQ36" s="59">
        <v>0.39100000000000001</v>
      </c>
      <c r="BR36" s="59">
        <v>0.159</v>
      </c>
      <c r="BS36" s="59">
        <v>3.7850000000000001</v>
      </c>
      <c r="BT36" s="59">
        <v>0</v>
      </c>
      <c r="BU36" s="59">
        <v>0</v>
      </c>
      <c r="BV36" s="59">
        <v>0</v>
      </c>
      <c r="BW36" s="59">
        <v>0</v>
      </c>
      <c r="BX36" s="61">
        <v>5.7460000000000004</v>
      </c>
      <c r="BY36" s="59">
        <v>1.9139999999999999</v>
      </c>
      <c r="BZ36" s="59">
        <v>0.56200000000000006</v>
      </c>
      <c r="CA36" s="59">
        <v>0.25800000000000001</v>
      </c>
      <c r="CB36" s="59">
        <v>5.6950000000000003</v>
      </c>
      <c r="CC36" s="59">
        <v>6.6000000000000003E-2</v>
      </c>
      <c r="CD36" s="59">
        <v>0</v>
      </c>
      <c r="CE36" s="59">
        <v>0</v>
      </c>
      <c r="CF36" s="59">
        <v>0</v>
      </c>
      <c r="CG36" s="61">
        <v>8.4949999999999992</v>
      </c>
      <c r="CH36" s="59">
        <v>3.4550000000000001</v>
      </c>
      <c r="CI36" s="59">
        <v>0.64400000000000002</v>
      </c>
      <c r="CJ36" s="59">
        <v>0.86799999999999999</v>
      </c>
      <c r="CK36" s="59">
        <v>16.004999999999999</v>
      </c>
      <c r="CL36" s="59">
        <v>0.10299999999999999</v>
      </c>
      <c r="CM36" s="59">
        <v>0</v>
      </c>
      <c r="CN36" s="59">
        <v>0</v>
      </c>
      <c r="CO36" s="59">
        <v>0</v>
      </c>
      <c r="CP36" s="61">
        <v>21.074000000000002</v>
      </c>
    </row>
    <row r="37" spans="1:94" s="26" customFormat="1" x14ac:dyDescent="0.2">
      <c r="A37" s="117"/>
      <c r="B37" s="5" t="s">
        <v>38</v>
      </c>
      <c r="C37" s="6" t="s">
        <v>2</v>
      </c>
      <c r="D37" s="16">
        <v>3</v>
      </c>
      <c r="E37" s="55"/>
      <c r="F37" s="56"/>
      <c r="G37" s="56"/>
      <c r="H37" s="56"/>
      <c r="I37" s="56"/>
      <c r="J37" s="56"/>
      <c r="K37" s="56"/>
      <c r="L37" s="56"/>
      <c r="M37" s="57"/>
      <c r="N37" s="55"/>
      <c r="O37" s="56"/>
      <c r="P37" s="56"/>
      <c r="Q37" s="56"/>
      <c r="R37" s="56"/>
      <c r="S37" s="56"/>
      <c r="T37" s="56"/>
      <c r="U37" s="56"/>
      <c r="V37" s="57"/>
      <c r="W37" s="55"/>
      <c r="X37" s="56"/>
      <c r="Y37" s="56"/>
      <c r="Z37" s="56"/>
      <c r="AA37" s="56"/>
      <c r="AB37" s="56"/>
      <c r="AC37" s="56"/>
      <c r="AD37" s="56"/>
      <c r="AE37" s="57"/>
      <c r="AF37" s="55"/>
      <c r="AG37" s="56"/>
      <c r="AH37" s="56"/>
      <c r="AI37" s="56"/>
      <c r="AJ37" s="56"/>
      <c r="AK37" s="56"/>
      <c r="AL37" s="56"/>
      <c r="AM37" s="56"/>
      <c r="AN37" s="57"/>
      <c r="AO37" s="55"/>
      <c r="AP37" s="56"/>
      <c r="AQ37" s="56"/>
      <c r="AR37" s="56"/>
      <c r="AS37" s="56"/>
      <c r="AT37" s="56"/>
      <c r="AU37" s="56"/>
      <c r="AV37" s="56"/>
      <c r="AW37" s="57"/>
      <c r="AX37" s="58">
        <v>0.33700000000000002</v>
      </c>
      <c r="AY37" s="59">
        <v>0</v>
      </c>
      <c r="AZ37" s="59">
        <v>0</v>
      </c>
      <c r="BA37" s="59">
        <v>0</v>
      </c>
      <c r="BB37" s="59">
        <v>0</v>
      </c>
      <c r="BC37" s="59">
        <v>0</v>
      </c>
      <c r="BD37" s="59">
        <v>0</v>
      </c>
      <c r="BE37" s="59">
        <v>0</v>
      </c>
      <c r="BF37" s="60">
        <v>0.33700000000000002</v>
      </c>
      <c r="BG37" s="58">
        <v>2.718</v>
      </c>
      <c r="BH37" s="59">
        <v>1.0229999999999999</v>
      </c>
      <c r="BI37" s="59">
        <v>0.34100000000000003</v>
      </c>
      <c r="BJ37" s="59">
        <v>0</v>
      </c>
      <c r="BK37" s="59">
        <v>0</v>
      </c>
      <c r="BL37" s="59">
        <v>0</v>
      </c>
      <c r="BM37" s="59">
        <v>0</v>
      </c>
      <c r="BN37" s="59">
        <v>0</v>
      </c>
      <c r="BO37" s="60">
        <v>4.0819999999999999</v>
      </c>
      <c r="BP37" s="59">
        <v>0.16600000000000001</v>
      </c>
      <c r="BQ37" s="59">
        <v>2.1000000000000001E-2</v>
      </c>
      <c r="BR37" s="59">
        <v>6.3E-2</v>
      </c>
      <c r="BS37" s="59">
        <v>0</v>
      </c>
      <c r="BT37" s="59">
        <v>0</v>
      </c>
      <c r="BU37" s="59">
        <v>0</v>
      </c>
      <c r="BV37" s="59">
        <v>0</v>
      </c>
      <c r="BW37" s="59">
        <v>0</v>
      </c>
      <c r="BX37" s="61">
        <v>0.251</v>
      </c>
      <c r="BY37" s="59">
        <v>0.14799999999999999</v>
      </c>
      <c r="BZ37" s="59">
        <v>2.1999999999999999E-2</v>
      </c>
      <c r="CA37" s="59">
        <v>4.4999999999999998E-2</v>
      </c>
      <c r="CB37" s="59">
        <v>0</v>
      </c>
      <c r="CC37" s="59">
        <v>0</v>
      </c>
      <c r="CD37" s="59">
        <v>0</v>
      </c>
      <c r="CE37" s="59">
        <v>0</v>
      </c>
      <c r="CF37" s="59">
        <v>0</v>
      </c>
      <c r="CG37" s="61">
        <v>0.216</v>
      </c>
      <c r="CH37" s="59">
        <v>4.2999999999999997E-2</v>
      </c>
      <c r="CI37" s="59">
        <v>1.2E-2</v>
      </c>
      <c r="CJ37" s="59">
        <v>6.0000000000000001E-3</v>
      </c>
      <c r="CK37" s="59">
        <v>0</v>
      </c>
      <c r="CL37" s="59">
        <v>0</v>
      </c>
      <c r="CM37" s="59">
        <v>0</v>
      </c>
      <c r="CN37" s="59">
        <v>0</v>
      </c>
      <c r="CO37" s="59">
        <v>0</v>
      </c>
      <c r="CP37" s="61">
        <v>6.0999999999999999E-2</v>
      </c>
    </row>
    <row r="38" spans="1:94" s="26" customFormat="1" ht="15.75" thickBot="1" x14ac:dyDescent="0.25">
      <c r="A38" s="117"/>
      <c r="B38" s="5" t="s">
        <v>25</v>
      </c>
      <c r="C38" s="6" t="s">
        <v>2</v>
      </c>
      <c r="D38" s="16">
        <v>3</v>
      </c>
      <c r="E38" s="42">
        <v>63.561999999999998</v>
      </c>
      <c r="F38" s="46">
        <v>17.129000000000001</v>
      </c>
      <c r="G38" s="44">
        <v>6.3970000000000002</v>
      </c>
      <c r="H38" s="43">
        <v>116.858</v>
      </c>
      <c r="I38" s="44">
        <v>7.5010000000000003</v>
      </c>
      <c r="J38" s="43">
        <v>21.545999999999999</v>
      </c>
      <c r="K38" s="46">
        <v>25.029</v>
      </c>
      <c r="L38" s="44">
        <v>7.633</v>
      </c>
      <c r="M38" s="45">
        <v>265.65600000000001</v>
      </c>
      <c r="N38" s="42">
        <v>58.167999999999999</v>
      </c>
      <c r="O38" s="46">
        <v>16.724</v>
      </c>
      <c r="P38" s="44">
        <v>6.1609999999999996</v>
      </c>
      <c r="Q38" s="43">
        <v>121.35</v>
      </c>
      <c r="R38" s="44">
        <v>6.774</v>
      </c>
      <c r="S38" s="43">
        <v>20.678000000000001</v>
      </c>
      <c r="T38" s="46">
        <v>25.692</v>
      </c>
      <c r="U38" s="44">
        <v>7.9450000000000003</v>
      </c>
      <c r="V38" s="45">
        <v>263.49200000000002</v>
      </c>
      <c r="W38" s="42">
        <v>53.567999999999998</v>
      </c>
      <c r="X38" s="46">
        <v>23.131</v>
      </c>
      <c r="Y38" s="44">
        <v>10.398</v>
      </c>
      <c r="Z38" s="43">
        <v>120.88500000000001</v>
      </c>
      <c r="AA38" s="44">
        <v>6.7430000000000003</v>
      </c>
      <c r="AB38" s="43">
        <v>22.797999999999998</v>
      </c>
      <c r="AC38" s="46">
        <v>26.72</v>
      </c>
      <c r="AD38" s="44">
        <v>8.423</v>
      </c>
      <c r="AE38" s="45">
        <v>272.666</v>
      </c>
      <c r="AF38" s="42">
        <v>59.582000000000001</v>
      </c>
      <c r="AG38" s="46">
        <v>18.988</v>
      </c>
      <c r="AH38" s="44">
        <v>9.0709999999999997</v>
      </c>
      <c r="AI38" s="43">
        <v>124.389</v>
      </c>
      <c r="AJ38" s="44">
        <v>7.351</v>
      </c>
      <c r="AK38" s="43">
        <v>23.317</v>
      </c>
      <c r="AL38" s="46">
        <v>27.344999999999999</v>
      </c>
      <c r="AM38" s="44">
        <v>8.3770000000000007</v>
      </c>
      <c r="AN38" s="45">
        <v>278.42</v>
      </c>
      <c r="AO38" s="42">
        <v>60.866</v>
      </c>
      <c r="AP38" s="46">
        <v>25.664000000000001</v>
      </c>
      <c r="AQ38" s="44">
        <v>10.362</v>
      </c>
      <c r="AR38" s="43">
        <v>129.696</v>
      </c>
      <c r="AS38" s="44">
        <v>7.8630000000000004</v>
      </c>
      <c r="AT38" s="43">
        <v>23.016999999999999</v>
      </c>
      <c r="AU38" s="46">
        <v>28.524999999999999</v>
      </c>
      <c r="AV38" s="44">
        <v>8.0660000000000007</v>
      </c>
      <c r="AW38" s="45">
        <v>294.05900000000003</v>
      </c>
      <c r="AX38" s="62">
        <v>61.811999999999998</v>
      </c>
      <c r="AY38" s="63">
        <v>22.823</v>
      </c>
      <c r="AZ38" s="63">
        <v>10.94</v>
      </c>
      <c r="BA38" s="63">
        <v>123.349</v>
      </c>
      <c r="BB38" s="63">
        <v>7.1109999999999998</v>
      </c>
      <c r="BC38" s="63">
        <v>18.524999999999999</v>
      </c>
      <c r="BD38" s="63">
        <v>24.169</v>
      </c>
      <c r="BE38" s="63">
        <v>6.4850000000000003</v>
      </c>
      <c r="BF38" s="60">
        <v>275.214</v>
      </c>
      <c r="BG38" s="62">
        <v>56.704000000000001</v>
      </c>
      <c r="BH38" s="63">
        <v>21.709</v>
      </c>
      <c r="BI38" s="63">
        <v>7.5309999999999997</v>
      </c>
      <c r="BJ38" s="63">
        <v>120.194</v>
      </c>
      <c r="BK38" s="63">
        <v>6.6760000000000002</v>
      </c>
      <c r="BL38" s="63">
        <v>24.628</v>
      </c>
      <c r="BM38" s="63">
        <v>33.406999999999996</v>
      </c>
      <c r="BN38" s="63">
        <v>11.836</v>
      </c>
      <c r="BO38" s="60">
        <v>282.68299999999999</v>
      </c>
      <c r="BP38" s="63">
        <v>66.903000000000006</v>
      </c>
      <c r="BQ38" s="63">
        <v>18.898</v>
      </c>
      <c r="BR38" s="63">
        <v>8.0340000000000007</v>
      </c>
      <c r="BS38" s="63">
        <v>140.68899999999999</v>
      </c>
      <c r="BT38" s="63">
        <v>4.2290000000000001</v>
      </c>
      <c r="BU38" s="63">
        <v>32.631999999999998</v>
      </c>
      <c r="BV38" s="63">
        <v>34.121000000000002</v>
      </c>
      <c r="BW38" s="63">
        <v>13.028</v>
      </c>
      <c r="BX38" s="61">
        <v>318.53399999999999</v>
      </c>
      <c r="BY38" s="63">
        <v>80.692999999999998</v>
      </c>
      <c r="BZ38" s="63">
        <v>24.952000000000002</v>
      </c>
      <c r="CA38" s="63">
        <v>12.49</v>
      </c>
      <c r="CB38" s="63">
        <v>174.227</v>
      </c>
      <c r="CC38" s="63">
        <v>6.2809999999999997</v>
      </c>
      <c r="CD38" s="63">
        <v>34.601999999999997</v>
      </c>
      <c r="CE38" s="63">
        <v>34.298999999999999</v>
      </c>
      <c r="CF38" s="63">
        <v>12.811999999999999</v>
      </c>
      <c r="CG38" s="61">
        <v>380.35599999999999</v>
      </c>
      <c r="CH38" s="63">
        <v>78.944999999999993</v>
      </c>
      <c r="CI38" s="63">
        <v>23.611999999999998</v>
      </c>
      <c r="CJ38" s="63">
        <v>11.817</v>
      </c>
      <c r="CK38" s="63">
        <v>188.15299999999999</v>
      </c>
      <c r="CL38" s="63">
        <v>7.4880000000000004</v>
      </c>
      <c r="CM38" s="63">
        <v>37.091000000000001</v>
      </c>
      <c r="CN38" s="63">
        <v>42.881</v>
      </c>
      <c r="CO38" s="63">
        <v>14.856</v>
      </c>
      <c r="CP38" s="61">
        <v>404.84100000000001</v>
      </c>
    </row>
    <row r="39" spans="1:94" s="26" customFormat="1" ht="15.75" thickBot="1" x14ac:dyDescent="0.25">
      <c r="A39" s="117"/>
      <c r="B39" s="5" t="s">
        <v>39</v>
      </c>
      <c r="C39" s="6" t="s">
        <v>2</v>
      </c>
      <c r="D39" s="16">
        <v>3</v>
      </c>
      <c r="E39" s="64">
        <v>0</v>
      </c>
      <c r="F39" s="70">
        <v>0</v>
      </c>
      <c r="G39" s="66">
        <v>0</v>
      </c>
      <c r="H39" s="65">
        <v>0.51300000000000001</v>
      </c>
      <c r="I39" s="66">
        <v>0</v>
      </c>
      <c r="J39" s="65">
        <v>1.0999999999999999E-2</v>
      </c>
      <c r="K39" s="70">
        <v>0.20799999999999999</v>
      </c>
      <c r="L39" s="66">
        <v>5.0999999999999997E-2</v>
      </c>
      <c r="M39" s="67">
        <v>0.78300000000000003</v>
      </c>
      <c r="N39" s="68">
        <v>0</v>
      </c>
      <c r="O39" s="87">
        <v>0</v>
      </c>
      <c r="P39" s="85">
        <v>0</v>
      </c>
      <c r="Q39" s="69">
        <v>0.66</v>
      </c>
      <c r="R39" s="85">
        <v>0</v>
      </c>
      <c r="S39" s="69">
        <v>1.4999999999999999E-2</v>
      </c>
      <c r="T39" s="87">
        <v>0.14799999999999999</v>
      </c>
      <c r="U39" s="85">
        <v>0.108</v>
      </c>
      <c r="V39" s="67">
        <v>0.93100000000000005</v>
      </c>
      <c r="W39" s="64">
        <v>0</v>
      </c>
      <c r="X39" s="70">
        <v>0</v>
      </c>
      <c r="Y39" s="66">
        <v>0</v>
      </c>
      <c r="Z39" s="65">
        <v>0.61799999999999999</v>
      </c>
      <c r="AA39" s="66">
        <v>0</v>
      </c>
      <c r="AB39" s="65">
        <v>1.4999999999999999E-2</v>
      </c>
      <c r="AC39" s="70">
        <v>0.36299999999999999</v>
      </c>
      <c r="AD39" s="66">
        <v>0.04</v>
      </c>
      <c r="AE39" s="67">
        <v>1.036</v>
      </c>
      <c r="AF39" s="64">
        <v>0</v>
      </c>
      <c r="AG39" s="70">
        <v>0</v>
      </c>
      <c r="AH39" s="66">
        <v>0</v>
      </c>
      <c r="AI39" s="65">
        <v>0.72899999999999998</v>
      </c>
      <c r="AJ39" s="66">
        <v>0</v>
      </c>
      <c r="AK39" s="65">
        <v>1.6E-2</v>
      </c>
      <c r="AL39" s="70">
        <v>0.35599999999999998</v>
      </c>
      <c r="AM39" s="66">
        <v>0.04</v>
      </c>
      <c r="AN39" s="67">
        <v>1.141</v>
      </c>
      <c r="AO39" s="64">
        <v>0</v>
      </c>
      <c r="AP39" s="70">
        <v>0</v>
      </c>
      <c r="AQ39" s="66">
        <v>0</v>
      </c>
      <c r="AR39" s="65">
        <v>0.92900000000000005</v>
      </c>
      <c r="AS39" s="66">
        <v>0</v>
      </c>
      <c r="AT39" s="65">
        <v>1.0999999999999999E-2</v>
      </c>
      <c r="AU39" s="70">
        <v>0.36299999999999999</v>
      </c>
      <c r="AV39" s="66">
        <v>2.5999999999999999E-2</v>
      </c>
      <c r="AW39" s="67">
        <v>1.329</v>
      </c>
      <c r="AX39" s="72">
        <v>0</v>
      </c>
      <c r="AY39" s="73">
        <v>0</v>
      </c>
      <c r="AZ39" s="73">
        <v>0</v>
      </c>
      <c r="BA39" s="73">
        <v>0.89500000000000002</v>
      </c>
      <c r="BB39" s="73">
        <v>0</v>
      </c>
      <c r="BC39" s="73">
        <v>1.6E-2</v>
      </c>
      <c r="BD39" s="73">
        <v>0.32200000000000001</v>
      </c>
      <c r="BE39" s="73">
        <v>2.8000000000000001E-2</v>
      </c>
      <c r="BF39" s="60">
        <v>1.2609999999999999</v>
      </c>
      <c r="BG39" s="58">
        <v>0</v>
      </c>
      <c r="BH39" s="59">
        <v>0</v>
      </c>
      <c r="BI39" s="59">
        <v>0</v>
      </c>
      <c r="BJ39" s="59">
        <v>0.82099999999999995</v>
      </c>
      <c r="BK39" s="59">
        <v>0</v>
      </c>
      <c r="BL39" s="59">
        <v>1.4999999999999999E-2</v>
      </c>
      <c r="BM39" s="59">
        <v>0.29799999999999999</v>
      </c>
      <c r="BN39" s="59">
        <v>2.4E-2</v>
      </c>
      <c r="BO39" s="60">
        <v>1.157</v>
      </c>
      <c r="BP39" s="59">
        <v>0.17399999999999999</v>
      </c>
      <c r="BQ39" s="59">
        <v>6.0999999999999999E-2</v>
      </c>
      <c r="BR39" s="59">
        <v>2.5000000000000001E-2</v>
      </c>
      <c r="BS39" s="59">
        <v>1.7789999999999999</v>
      </c>
      <c r="BT39" s="59">
        <v>1.7000000000000001E-2</v>
      </c>
      <c r="BU39" s="59">
        <v>0.13100000000000001</v>
      </c>
      <c r="BV39" s="59">
        <v>0.52</v>
      </c>
      <c r="BW39" s="59">
        <v>6.6000000000000003E-2</v>
      </c>
      <c r="BX39" s="61">
        <v>2.7730000000000001</v>
      </c>
      <c r="BY39" s="59">
        <v>0.26400000000000001</v>
      </c>
      <c r="BZ39" s="59">
        <v>0.105</v>
      </c>
      <c r="CA39" s="59">
        <v>5.3999999999999999E-2</v>
      </c>
      <c r="CB39" s="59">
        <v>1.8260000000000001</v>
      </c>
      <c r="CC39" s="59">
        <v>3.5000000000000003E-2</v>
      </c>
      <c r="CD39" s="59">
        <v>0.17100000000000001</v>
      </c>
      <c r="CE39" s="59">
        <v>1.048</v>
      </c>
      <c r="CF39" s="59">
        <v>7.6999999999999999E-2</v>
      </c>
      <c r="CG39" s="61">
        <v>3.581</v>
      </c>
      <c r="CH39" s="59">
        <v>0.33800000000000002</v>
      </c>
      <c r="CI39" s="59">
        <v>0.14199999999999999</v>
      </c>
      <c r="CJ39" s="59">
        <v>7.0999999999999994E-2</v>
      </c>
      <c r="CK39" s="59">
        <v>2.0790000000000002</v>
      </c>
      <c r="CL39" s="59">
        <v>0.04</v>
      </c>
      <c r="CM39" s="59">
        <v>0.20599999999999999</v>
      </c>
      <c r="CN39" s="59">
        <v>1.0289999999999999</v>
      </c>
      <c r="CO39" s="59">
        <v>7.4999999999999997E-2</v>
      </c>
      <c r="CP39" s="61">
        <v>3.98</v>
      </c>
    </row>
    <row r="40" spans="1:94" s="26" customFormat="1" ht="15.75" thickBot="1" x14ac:dyDescent="0.25">
      <c r="A40" s="117"/>
      <c r="B40" s="7" t="s">
        <v>26</v>
      </c>
      <c r="C40" s="8" t="s">
        <v>2</v>
      </c>
      <c r="D40" s="17">
        <v>3</v>
      </c>
      <c r="E40" s="42">
        <v>63.561999999999998</v>
      </c>
      <c r="F40" s="46">
        <v>17.129000000000001</v>
      </c>
      <c r="G40" s="44">
        <v>6.3970000000000002</v>
      </c>
      <c r="H40" s="43">
        <v>117.371</v>
      </c>
      <c r="I40" s="44">
        <v>7.5010000000000003</v>
      </c>
      <c r="J40" s="43">
        <v>21.556999999999999</v>
      </c>
      <c r="K40" s="46">
        <v>25.236999999999998</v>
      </c>
      <c r="L40" s="44">
        <v>7.6840000000000002</v>
      </c>
      <c r="M40" s="45">
        <v>266.43900000000002</v>
      </c>
      <c r="N40" s="42">
        <v>58.167999999999999</v>
      </c>
      <c r="O40" s="46">
        <v>16.724</v>
      </c>
      <c r="P40" s="44">
        <v>6.1609999999999996</v>
      </c>
      <c r="Q40" s="43">
        <v>122.01</v>
      </c>
      <c r="R40" s="44">
        <v>6.774</v>
      </c>
      <c r="S40" s="43">
        <v>20.693000000000001</v>
      </c>
      <c r="T40" s="46">
        <v>25.84</v>
      </c>
      <c r="U40" s="44">
        <v>8.0530000000000008</v>
      </c>
      <c r="V40" s="45">
        <v>264.423</v>
      </c>
      <c r="W40" s="42">
        <v>53.567999999999998</v>
      </c>
      <c r="X40" s="46">
        <v>23.131</v>
      </c>
      <c r="Y40" s="44">
        <v>10.398</v>
      </c>
      <c r="Z40" s="43">
        <v>121.503</v>
      </c>
      <c r="AA40" s="44">
        <v>6.7430000000000003</v>
      </c>
      <c r="AB40" s="43">
        <v>22.812999999999999</v>
      </c>
      <c r="AC40" s="46">
        <v>27.082999999999998</v>
      </c>
      <c r="AD40" s="44">
        <v>8.4629999999999992</v>
      </c>
      <c r="AE40" s="45">
        <v>273.702</v>
      </c>
      <c r="AF40" s="42">
        <v>59.582000000000001</v>
      </c>
      <c r="AG40" s="46">
        <v>18.988</v>
      </c>
      <c r="AH40" s="44">
        <v>9.0709999999999997</v>
      </c>
      <c r="AI40" s="43">
        <v>125.11799999999999</v>
      </c>
      <c r="AJ40" s="44">
        <v>7.351</v>
      </c>
      <c r="AK40" s="43">
        <v>23.332999999999998</v>
      </c>
      <c r="AL40" s="46">
        <v>27.701000000000001</v>
      </c>
      <c r="AM40" s="44">
        <v>8.4169999999999998</v>
      </c>
      <c r="AN40" s="45">
        <v>279.56099999999998</v>
      </c>
      <c r="AO40" s="42">
        <v>60.866</v>
      </c>
      <c r="AP40" s="46">
        <v>25.664000000000001</v>
      </c>
      <c r="AQ40" s="44">
        <v>10.362</v>
      </c>
      <c r="AR40" s="43">
        <v>130.625</v>
      </c>
      <c r="AS40" s="44">
        <v>7.8630000000000004</v>
      </c>
      <c r="AT40" s="43">
        <v>23.027999999999999</v>
      </c>
      <c r="AU40" s="46">
        <v>28.888000000000002</v>
      </c>
      <c r="AV40" s="44">
        <v>8.0920000000000005</v>
      </c>
      <c r="AW40" s="45">
        <v>295.38799999999998</v>
      </c>
      <c r="AX40" s="102">
        <v>61.811999999999998</v>
      </c>
      <c r="AY40" s="103">
        <v>22.823</v>
      </c>
      <c r="AZ40" s="103">
        <v>10.94</v>
      </c>
      <c r="BA40" s="103">
        <v>124.244</v>
      </c>
      <c r="BB40" s="103">
        <v>7.1109999999999998</v>
      </c>
      <c r="BC40" s="103">
        <v>18.541</v>
      </c>
      <c r="BD40" s="103">
        <v>24.491</v>
      </c>
      <c r="BE40" s="103">
        <v>6.5129999999999999</v>
      </c>
      <c r="BF40" s="76">
        <v>276.47500000000002</v>
      </c>
      <c r="BG40" s="104">
        <v>56.704000000000001</v>
      </c>
      <c r="BH40" s="105">
        <v>21.709</v>
      </c>
      <c r="BI40" s="105">
        <v>7.5309999999999997</v>
      </c>
      <c r="BJ40" s="105">
        <v>121.015</v>
      </c>
      <c r="BK40" s="105">
        <v>6.6760000000000002</v>
      </c>
      <c r="BL40" s="105">
        <v>24.643000000000001</v>
      </c>
      <c r="BM40" s="105">
        <v>33.704000000000001</v>
      </c>
      <c r="BN40" s="105">
        <v>11.86</v>
      </c>
      <c r="BO40" s="79">
        <v>283.83999999999997</v>
      </c>
      <c r="BP40" s="105">
        <v>67.076999999999998</v>
      </c>
      <c r="BQ40" s="105">
        <v>18.959</v>
      </c>
      <c r="BR40" s="105">
        <v>8.0589999999999993</v>
      </c>
      <c r="BS40" s="105">
        <v>142.46799999999999</v>
      </c>
      <c r="BT40" s="105">
        <v>4.2460000000000004</v>
      </c>
      <c r="BU40" s="105">
        <v>32.762999999999998</v>
      </c>
      <c r="BV40" s="105">
        <v>34.640999999999998</v>
      </c>
      <c r="BW40" s="105">
        <v>13.093</v>
      </c>
      <c r="BX40" s="80">
        <v>321.30700000000002</v>
      </c>
      <c r="BY40" s="105">
        <v>80.956999999999994</v>
      </c>
      <c r="BZ40" s="105">
        <v>25.056999999999999</v>
      </c>
      <c r="CA40" s="105">
        <v>12.545</v>
      </c>
      <c r="CB40" s="105">
        <v>176.054</v>
      </c>
      <c r="CC40" s="105">
        <v>6.3159999999999998</v>
      </c>
      <c r="CD40" s="105">
        <v>34.773000000000003</v>
      </c>
      <c r="CE40" s="105">
        <v>35.345999999999997</v>
      </c>
      <c r="CF40" s="105">
        <v>12.888</v>
      </c>
      <c r="CG40" s="80">
        <v>383.93700000000001</v>
      </c>
      <c r="CH40" s="105">
        <v>79.283000000000001</v>
      </c>
      <c r="CI40" s="105">
        <v>23.753</v>
      </c>
      <c r="CJ40" s="105">
        <v>11.888</v>
      </c>
      <c r="CK40" s="105">
        <v>190.232</v>
      </c>
      <c r="CL40" s="105">
        <v>7.5270000000000001</v>
      </c>
      <c r="CM40" s="105">
        <v>37.295999999999999</v>
      </c>
      <c r="CN40" s="105">
        <v>43.91</v>
      </c>
      <c r="CO40" s="105">
        <v>14.930999999999999</v>
      </c>
      <c r="CP40" s="80">
        <v>408.822</v>
      </c>
    </row>
    <row r="41" spans="1:94" s="26" customFormat="1" ht="16.5" thickTop="1" x14ac:dyDescent="0.2">
      <c r="A41" s="117"/>
      <c r="B41" s="12"/>
      <c r="C41" s="12"/>
      <c r="D41" s="12"/>
      <c r="E41" s="55"/>
      <c r="F41" s="56"/>
      <c r="G41" s="56"/>
      <c r="H41" s="56"/>
      <c r="I41" s="56"/>
      <c r="J41" s="56"/>
      <c r="K41" s="56"/>
      <c r="L41" s="56"/>
      <c r="M41" s="57"/>
      <c r="N41" s="55"/>
      <c r="O41" s="56"/>
      <c r="P41" s="56"/>
      <c r="Q41" s="56"/>
      <c r="R41" s="56"/>
      <c r="S41" s="56"/>
      <c r="T41" s="56"/>
      <c r="U41" s="56"/>
      <c r="V41" s="57"/>
      <c r="W41" s="55"/>
      <c r="X41" s="56"/>
      <c r="Y41" s="56"/>
      <c r="Z41" s="56"/>
      <c r="AA41" s="56"/>
      <c r="AB41" s="56"/>
      <c r="AC41" s="56"/>
      <c r="AD41" s="56"/>
      <c r="AE41" s="57"/>
      <c r="AF41" s="55"/>
      <c r="AG41" s="56"/>
      <c r="AH41" s="56"/>
      <c r="AI41" s="56"/>
      <c r="AJ41" s="56"/>
      <c r="AK41" s="56"/>
      <c r="AL41" s="56"/>
      <c r="AM41" s="56"/>
      <c r="AN41" s="57"/>
      <c r="AO41" s="55"/>
      <c r="AP41" s="56"/>
      <c r="AQ41" s="56"/>
      <c r="AR41" s="56"/>
      <c r="AS41" s="56"/>
      <c r="AT41" s="56"/>
      <c r="AU41" s="56"/>
      <c r="AV41" s="56"/>
      <c r="AW41" s="57"/>
      <c r="AX41" s="55"/>
      <c r="AY41" s="56"/>
      <c r="AZ41" s="56"/>
      <c r="BA41" s="56"/>
      <c r="BB41" s="56"/>
      <c r="BC41" s="56"/>
      <c r="BD41" s="56"/>
      <c r="BE41" s="56"/>
      <c r="BF41" s="57"/>
      <c r="BG41" s="81"/>
      <c r="BH41" s="82"/>
      <c r="BI41" s="82"/>
      <c r="BJ41" s="82"/>
      <c r="BK41" s="82"/>
      <c r="BL41" s="82"/>
      <c r="BM41" s="82"/>
      <c r="BN41" s="82"/>
      <c r="BO41" s="83"/>
      <c r="BP41" s="81"/>
      <c r="BQ41" s="82"/>
      <c r="BR41" s="82"/>
      <c r="BS41" s="82"/>
      <c r="BT41" s="82"/>
      <c r="BU41" s="82"/>
      <c r="BV41" s="82"/>
      <c r="BW41" s="82"/>
      <c r="BX41" s="83"/>
      <c r="BY41" s="81"/>
      <c r="BZ41" s="82"/>
      <c r="CA41" s="82"/>
      <c r="CB41" s="82"/>
      <c r="CC41" s="82"/>
      <c r="CD41" s="82"/>
      <c r="CE41" s="82"/>
      <c r="CF41" s="82"/>
      <c r="CG41" s="83"/>
      <c r="CH41" s="55"/>
      <c r="CI41" s="56"/>
      <c r="CJ41" s="56"/>
      <c r="CK41" s="56"/>
      <c r="CL41" s="56"/>
      <c r="CM41" s="56"/>
      <c r="CN41" s="56"/>
      <c r="CO41" s="56"/>
      <c r="CP41" s="57"/>
    </row>
    <row r="42" spans="1:94" s="26" customFormat="1" ht="16.5" thickBot="1" x14ac:dyDescent="0.25">
      <c r="A42" s="117"/>
      <c r="B42" s="12"/>
      <c r="C42" s="12"/>
      <c r="D42" s="12"/>
      <c r="E42" s="55"/>
      <c r="F42" s="56"/>
      <c r="G42" s="56"/>
      <c r="H42" s="56"/>
      <c r="I42" s="56"/>
      <c r="J42" s="56"/>
      <c r="K42" s="56"/>
      <c r="L42" s="56"/>
      <c r="M42" s="57"/>
      <c r="N42" s="55"/>
      <c r="O42" s="56"/>
      <c r="P42" s="56"/>
      <c r="Q42" s="56"/>
      <c r="R42" s="56"/>
      <c r="S42" s="56"/>
      <c r="T42" s="56"/>
      <c r="U42" s="56"/>
      <c r="V42" s="57"/>
      <c r="W42" s="55"/>
      <c r="X42" s="56"/>
      <c r="Y42" s="56"/>
      <c r="Z42" s="56"/>
      <c r="AA42" s="56"/>
      <c r="AB42" s="56"/>
      <c r="AC42" s="56"/>
      <c r="AD42" s="56"/>
      <c r="AE42" s="57"/>
      <c r="AF42" s="55"/>
      <c r="AG42" s="56"/>
      <c r="AH42" s="56"/>
      <c r="AI42" s="56"/>
      <c r="AJ42" s="56"/>
      <c r="AK42" s="56"/>
      <c r="AL42" s="56"/>
      <c r="AM42" s="56"/>
      <c r="AN42" s="57"/>
      <c r="AO42" s="55"/>
      <c r="AP42" s="56"/>
      <c r="AQ42" s="56"/>
      <c r="AR42" s="56"/>
      <c r="AS42" s="56"/>
      <c r="AT42" s="56"/>
      <c r="AU42" s="56"/>
      <c r="AV42" s="56"/>
      <c r="AW42" s="57"/>
      <c r="AX42" s="55"/>
      <c r="AY42" s="56"/>
      <c r="AZ42" s="56"/>
      <c r="BA42" s="56"/>
      <c r="BB42" s="56"/>
      <c r="BC42" s="56"/>
      <c r="BD42" s="56"/>
      <c r="BE42" s="56"/>
      <c r="BF42" s="57"/>
      <c r="BG42" s="81"/>
      <c r="BH42" s="82"/>
      <c r="BI42" s="82"/>
      <c r="BJ42" s="82"/>
      <c r="BK42" s="82"/>
      <c r="BL42" s="82"/>
      <c r="BM42" s="82"/>
      <c r="BN42" s="82"/>
      <c r="BO42" s="83"/>
      <c r="BP42" s="81"/>
      <c r="BQ42" s="82"/>
      <c r="BR42" s="82"/>
      <c r="BS42" s="82"/>
      <c r="BT42" s="82"/>
      <c r="BU42" s="82"/>
      <c r="BV42" s="82"/>
      <c r="BW42" s="82"/>
      <c r="BX42" s="83"/>
      <c r="BY42" s="81"/>
      <c r="BZ42" s="82"/>
      <c r="CA42" s="82"/>
      <c r="CB42" s="82"/>
      <c r="CC42" s="82"/>
      <c r="CD42" s="82"/>
      <c r="CE42" s="82"/>
      <c r="CF42" s="82"/>
      <c r="CG42" s="83"/>
      <c r="CH42" s="55"/>
      <c r="CI42" s="56"/>
      <c r="CJ42" s="56"/>
      <c r="CK42" s="56"/>
      <c r="CL42" s="56"/>
      <c r="CM42" s="56"/>
      <c r="CN42" s="56"/>
      <c r="CO42" s="56"/>
      <c r="CP42" s="57"/>
    </row>
    <row r="43" spans="1:94" s="26" customFormat="1" ht="16.5" thickTop="1" thickBot="1" x14ac:dyDescent="0.25">
      <c r="A43" s="117"/>
      <c r="B43" s="1" t="s">
        <v>0</v>
      </c>
      <c r="C43" s="2"/>
      <c r="D43" s="2"/>
      <c r="E43" s="55"/>
      <c r="F43" s="56"/>
      <c r="G43" s="56"/>
      <c r="H43" s="56"/>
      <c r="I43" s="56"/>
      <c r="J43" s="56"/>
      <c r="K43" s="56"/>
      <c r="L43" s="56"/>
      <c r="M43" s="57"/>
      <c r="N43" s="55"/>
      <c r="O43" s="56"/>
      <c r="P43" s="56"/>
      <c r="Q43" s="56"/>
      <c r="R43" s="56"/>
      <c r="S43" s="56"/>
      <c r="T43" s="56"/>
      <c r="U43" s="56"/>
      <c r="V43" s="57"/>
      <c r="W43" s="55"/>
      <c r="X43" s="56"/>
      <c r="Y43" s="56"/>
      <c r="Z43" s="56"/>
      <c r="AA43" s="56"/>
      <c r="AB43" s="56"/>
      <c r="AC43" s="56"/>
      <c r="AD43" s="56"/>
      <c r="AE43" s="57"/>
      <c r="AF43" s="55"/>
      <c r="AG43" s="56"/>
      <c r="AH43" s="56"/>
      <c r="AI43" s="56"/>
      <c r="AJ43" s="56"/>
      <c r="AK43" s="56"/>
      <c r="AL43" s="56"/>
      <c r="AM43" s="56"/>
      <c r="AN43" s="57"/>
      <c r="AO43" s="55"/>
      <c r="AP43" s="56"/>
      <c r="AQ43" s="56"/>
      <c r="AR43" s="56"/>
      <c r="AS43" s="56"/>
      <c r="AT43" s="56"/>
      <c r="AU43" s="56"/>
      <c r="AV43" s="56"/>
      <c r="AW43" s="57"/>
      <c r="AX43" s="55"/>
      <c r="AY43" s="56"/>
      <c r="AZ43" s="56"/>
      <c r="BA43" s="56"/>
      <c r="BB43" s="56"/>
      <c r="BC43" s="56"/>
      <c r="BD43" s="56"/>
      <c r="BE43" s="56"/>
      <c r="BF43" s="57"/>
      <c r="BG43" s="106"/>
      <c r="BH43" s="107"/>
      <c r="BI43" s="107"/>
      <c r="BJ43" s="82"/>
      <c r="BK43" s="82"/>
      <c r="BL43" s="82"/>
      <c r="BM43" s="82"/>
      <c r="BN43" s="82"/>
      <c r="BO43" s="83"/>
      <c r="BP43" s="108"/>
      <c r="BQ43" s="107"/>
      <c r="BR43" s="82"/>
      <c r="BS43" s="82"/>
      <c r="BT43" s="82"/>
      <c r="BU43" s="82"/>
      <c r="BV43" s="82"/>
      <c r="BW43" s="82"/>
      <c r="BX43" s="83"/>
      <c r="BY43" s="108"/>
      <c r="BZ43" s="107"/>
      <c r="CA43" s="82"/>
      <c r="CB43" s="82"/>
      <c r="CC43" s="82"/>
      <c r="CD43" s="82"/>
      <c r="CE43" s="82"/>
      <c r="CF43" s="82"/>
      <c r="CG43" s="83"/>
      <c r="CH43" s="55"/>
      <c r="CI43" s="56"/>
      <c r="CJ43" s="56"/>
      <c r="CK43" s="56"/>
      <c r="CL43" s="56"/>
      <c r="CM43" s="56"/>
      <c r="CN43" s="56"/>
      <c r="CO43" s="56"/>
      <c r="CP43" s="57"/>
    </row>
    <row r="44" spans="1:94" s="26" customFormat="1" ht="15.75" thickTop="1" x14ac:dyDescent="0.2">
      <c r="A44" s="117"/>
      <c r="B44" s="3" t="s">
        <v>1</v>
      </c>
      <c r="C44" s="4" t="s">
        <v>2</v>
      </c>
      <c r="D44" s="15">
        <v>3</v>
      </c>
      <c r="E44" s="68">
        <v>61.902000000000001</v>
      </c>
      <c r="F44" s="87">
        <v>0</v>
      </c>
      <c r="G44" s="85">
        <v>0</v>
      </c>
      <c r="H44" s="69">
        <v>71.400999999999996</v>
      </c>
      <c r="I44" s="85">
        <v>0</v>
      </c>
      <c r="J44" s="69">
        <v>0</v>
      </c>
      <c r="K44" s="87">
        <v>12.032</v>
      </c>
      <c r="L44" s="85">
        <v>0</v>
      </c>
      <c r="M44" s="109">
        <v>145.33500000000001</v>
      </c>
      <c r="N44" s="68">
        <v>56.761000000000003</v>
      </c>
      <c r="O44" s="87">
        <v>31.866</v>
      </c>
      <c r="P44" s="85">
        <v>10.955</v>
      </c>
      <c r="Q44" s="69">
        <v>78.510000000000005</v>
      </c>
      <c r="R44" s="85">
        <v>4.1319999999999997</v>
      </c>
      <c r="S44" s="69">
        <v>0</v>
      </c>
      <c r="T44" s="87">
        <v>24.62</v>
      </c>
      <c r="U44" s="85">
        <v>1E-3</v>
      </c>
      <c r="V44" s="109">
        <v>206.845</v>
      </c>
      <c r="W44" s="68">
        <v>74.102999999999994</v>
      </c>
      <c r="X44" s="87">
        <v>41.651000000000003</v>
      </c>
      <c r="Y44" s="85">
        <v>14.590999999999999</v>
      </c>
      <c r="Z44" s="69">
        <v>112.399</v>
      </c>
      <c r="AA44" s="85">
        <v>5.9690000000000003</v>
      </c>
      <c r="AB44" s="69">
        <v>1.0740000000000001</v>
      </c>
      <c r="AC44" s="87">
        <v>15.117000000000001</v>
      </c>
      <c r="AD44" s="85">
        <v>3.1989999999999998</v>
      </c>
      <c r="AE44" s="109">
        <v>268.10300000000001</v>
      </c>
      <c r="AF44" s="68">
        <v>63.445999999999998</v>
      </c>
      <c r="AG44" s="87">
        <v>20.309999999999999</v>
      </c>
      <c r="AH44" s="85">
        <v>9.41</v>
      </c>
      <c r="AI44" s="69">
        <v>124.85599999999999</v>
      </c>
      <c r="AJ44" s="85">
        <v>6.5709999999999997</v>
      </c>
      <c r="AK44" s="69">
        <v>1.6</v>
      </c>
      <c r="AL44" s="87">
        <v>16.315999999999999</v>
      </c>
      <c r="AM44" s="85">
        <v>1.282</v>
      </c>
      <c r="AN44" s="109">
        <v>243.791</v>
      </c>
      <c r="AO44" s="68">
        <v>58.377000000000002</v>
      </c>
      <c r="AP44" s="87">
        <v>18.687000000000001</v>
      </c>
      <c r="AQ44" s="85">
        <v>8.6579999999999995</v>
      </c>
      <c r="AR44" s="69">
        <v>122.474</v>
      </c>
      <c r="AS44" s="85">
        <v>6.6150000000000002</v>
      </c>
      <c r="AT44" s="69">
        <v>2.069</v>
      </c>
      <c r="AU44" s="87">
        <v>17.532</v>
      </c>
      <c r="AV44" s="85">
        <v>1.929</v>
      </c>
      <c r="AW44" s="109">
        <v>236.34100000000001</v>
      </c>
      <c r="AX44" s="48">
        <v>21.702999999999999</v>
      </c>
      <c r="AY44" s="49">
        <v>7.8179999999999996</v>
      </c>
      <c r="AZ44" s="49">
        <v>3.3239999999999998</v>
      </c>
      <c r="BA44" s="49">
        <v>93.650999999999996</v>
      </c>
      <c r="BB44" s="49">
        <v>4.9290000000000003</v>
      </c>
      <c r="BC44" s="49">
        <v>4.1630000000000003</v>
      </c>
      <c r="BD44" s="49">
        <v>11.65</v>
      </c>
      <c r="BE44" s="49">
        <v>1.5580000000000001</v>
      </c>
      <c r="BF44" s="50">
        <v>148.79599999999999</v>
      </c>
      <c r="BG44" s="51">
        <v>29.913</v>
      </c>
      <c r="BH44" s="52">
        <v>11.329000000000001</v>
      </c>
      <c r="BI44" s="52">
        <v>3.7530000000000001</v>
      </c>
      <c r="BJ44" s="110">
        <v>98.332999999999998</v>
      </c>
      <c r="BK44" s="52">
        <v>0</v>
      </c>
      <c r="BL44" s="52">
        <v>4.9000000000000002E-2</v>
      </c>
      <c r="BM44" s="52">
        <v>16.526</v>
      </c>
      <c r="BN44" s="52">
        <v>1.665</v>
      </c>
      <c r="BO44" s="53">
        <v>161.56800000000001</v>
      </c>
      <c r="BP44" s="52">
        <v>52.527000000000001</v>
      </c>
      <c r="BQ44" s="52">
        <v>14.526999999999999</v>
      </c>
      <c r="BR44" s="52">
        <v>5.665</v>
      </c>
      <c r="BS44" s="52">
        <v>115.152</v>
      </c>
      <c r="BT44" s="52">
        <v>0</v>
      </c>
      <c r="BU44" s="52">
        <v>2E-3</v>
      </c>
      <c r="BV44" s="52">
        <v>14.353</v>
      </c>
      <c r="BW44" s="52">
        <v>2.4580000000000002</v>
      </c>
      <c r="BX44" s="54">
        <v>204.684</v>
      </c>
      <c r="BY44" s="52">
        <v>36.189</v>
      </c>
      <c r="BZ44" s="52">
        <v>11.099</v>
      </c>
      <c r="CA44" s="52">
        <v>5.5060000000000002</v>
      </c>
      <c r="CB44" s="52">
        <v>116.822</v>
      </c>
      <c r="CC44" s="52">
        <v>0</v>
      </c>
      <c r="CD44" s="52">
        <v>4.0880000000000001</v>
      </c>
      <c r="CE44" s="52">
        <v>19.895</v>
      </c>
      <c r="CF44" s="52">
        <v>1.9650000000000001</v>
      </c>
      <c r="CG44" s="54">
        <v>195.56399999999999</v>
      </c>
      <c r="CH44" s="52">
        <v>68.028999999999996</v>
      </c>
      <c r="CI44" s="52">
        <v>19.719000000000001</v>
      </c>
      <c r="CJ44" s="52">
        <v>9.7750000000000004</v>
      </c>
      <c r="CK44" s="52">
        <v>125.675</v>
      </c>
      <c r="CL44" s="52">
        <v>0</v>
      </c>
      <c r="CM44" s="52">
        <v>2.1269999999999998</v>
      </c>
      <c r="CN44" s="52">
        <v>33.484999999999999</v>
      </c>
      <c r="CO44" s="52">
        <v>0.59599999999999997</v>
      </c>
      <c r="CP44" s="54">
        <v>259.40600000000001</v>
      </c>
    </row>
    <row r="45" spans="1:94" s="26" customFormat="1" x14ac:dyDescent="0.2">
      <c r="A45" s="117"/>
      <c r="B45" s="5" t="s">
        <v>3</v>
      </c>
      <c r="C45" s="6" t="s">
        <v>2</v>
      </c>
      <c r="D45" s="16">
        <v>3</v>
      </c>
      <c r="E45" s="55"/>
      <c r="F45" s="56"/>
      <c r="G45" s="56"/>
      <c r="H45" s="56"/>
      <c r="I45" s="56"/>
      <c r="J45" s="56"/>
      <c r="K45" s="56"/>
      <c r="L45" s="56"/>
      <c r="M45" s="57"/>
      <c r="N45" s="55"/>
      <c r="O45" s="56"/>
      <c r="P45" s="56"/>
      <c r="Q45" s="56"/>
      <c r="R45" s="56"/>
      <c r="S45" s="56"/>
      <c r="T45" s="56"/>
      <c r="U45" s="56"/>
      <c r="V45" s="57"/>
      <c r="W45" s="55"/>
      <c r="X45" s="56"/>
      <c r="Y45" s="56"/>
      <c r="Z45" s="56"/>
      <c r="AA45" s="56"/>
      <c r="AB45" s="56"/>
      <c r="AC45" s="56"/>
      <c r="AD45" s="56"/>
      <c r="AE45" s="57"/>
      <c r="AF45" s="55"/>
      <c r="AG45" s="56"/>
      <c r="AH45" s="56"/>
      <c r="AI45" s="56"/>
      <c r="AJ45" s="56"/>
      <c r="AK45" s="56"/>
      <c r="AL45" s="56"/>
      <c r="AM45" s="56"/>
      <c r="AN45" s="57"/>
      <c r="AO45" s="55"/>
      <c r="AP45" s="56"/>
      <c r="AQ45" s="56"/>
      <c r="AR45" s="56"/>
      <c r="AS45" s="56"/>
      <c r="AT45" s="56"/>
      <c r="AU45" s="56"/>
      <c r="AV45" s="56"/>
      <c r="AW45" s="57"/>
      <c r="AX45" s="89">
        <v>5.44</v>
      </c>
      <c r="AY45" s="90">
        <v>1.96</v>
      </c>
      <c r="AZ45" s="90">
        <v>0.83199999999999996</v>
      </c>
      <c r="BA45" s="90">
        <v>53.703000000000003</v>
      </c>
      <c r="BB45" s="90">
        <v>2.8250000000000002</v>
      </c>
      <c r="BC45" s="90">
        <v>0</v>
      </c>
      <c r="BD45" s="90">
        <v>0.627</v>
      </c>
      <c r="BE45" s="90">
        <v>0</v>
      </c>
      <c r="BF45" s="60">
        <v>65.387</v>
      </c>
      <c r="BG45" s="89">
        <v>9.8919999999999995</v>
      </c>
      <c r="BH45" s="90">
        <v>3.722</v>
      </c>
      <c r="BI45" s="90">
        <v>1.2410000000000001</v>
      </c>
      <c r="BJ45" s="90">
        <v>104.24299999999999</v>
      </c>
      <c r="BK45" s="90">
        <v>0</v>
      </c>
      <c r="BL45" s="90">
        <v>0</v>
      </c>
      <c r="BM45" s="90">
        <v>6.7000000000000004E-2</v>
      </c>
      <c r="BN45" s="90">
        <v>0</v>
      </c>
      <c r="BO45" s="60">
        <v>119.16500000000001</v>
      </c>
      <c r="BP45" s="90">
        <v>11.851000000000001</v>
      </c>
      <c r="BQ45" s="90">
        <v>3.427</v>
      </c>
      <c r="BR45" s="90">
        <v>1.278</v>
      </c>
      <c r="BS45" s="90">
        <v>100.077</v>
      </c>
      <c r="BT45" s="90">
        <v>0</v>
      </c>
      <c r="BU45" s="90">
        <v>0</v>
      </c>
      <c r="BV45" s="90">
        <v>-1.3129999999999999</v>
      </c>
      <c r="BW45" s="90">
        <v>0</v>
      </c>
      <c r="BX45" s="61">
        <v>115.319</v>
      </c>
      <c r="BY45" s="90">
        <v>18.474</v>
      </c>
      <c r="BZ45" s="90">
        <v>6.9130000000000003</v>
      </c>
      <c r="CA45" s="90">
        <v>2.8109999999999999</v>
      </c>
      <c r="CB45" s="90">
        <v>107.47</v>
      </c>
      <c r="CC45" s="90">
        <v>0</v>
      </c>
      <c r="CD45" s="90">
        <v>0</v>
      </c>
      <c r="CE45" s="90">
        <v>2.9660000000000002</v>
      </c>
      <c r="CF45" s="90">
        <v>0</v>
      </c>
      <c r="CG45" s="61">
        <v>138.63399999999999</v>
      </c>
      <c r="CH45" s="90">
        <v>21.797999999999998</v>
      </c>
      <c r="CI45" s="90">
        <v>7.9829999999999997</v>
      </c>
      <c r="CJ45" s="90">
        <v>2.718</v>
      </c>
      <c r="CK45" s="90">
        <v>194.65299999999999</v>
      </c>
      <c r="CL45" s="90">
        <v>0</v>
      </c>
      <c r="CM45" s="90">
        <v>0</v>
      </c>
      <c r="CN45" s="90">
        <v>7.3540000000000001</v>
      </c>
      <c r="CO45" s="90">
        <v>0</v>
      </c>
      <c r="CP45" s="61">
        <v>234.506</v>
      </c>
    </row>
    <row r="46" spans="1:94" s="26" customFormat="1" x14ac:dyDescent="0.2">
      <c r="A46" s="117"/>
      <c r="B46" s="5" t="s">
        <v>40</v>
      </c>
      <c r="C46" s="6" t="s">
        <v>2</v>
      </c>
      <c r="D46" s="16">
        <v>3</v>
      </c>
      <c r="E46" s="55"/>
      <c r="F46" s="56"/>
      <c r="G46" s="56"/>
      <c r="H46" s="56"/>
      <c r="I46" s="56"/>
      <c r="J46" s="56"/>
      <c r="K46" s="56"/>
      <c r="L46" s="56"/>
      <c r="M46" s="57"/>
      <c r="N46" s="55"/>
      <c r="O46" s="56"/>
      <c r="P46" s="56"/>
      <c r="Q46" s="56"/>
      <c r="R46" s="56"/>
      <c r="S46" s="56"/>
      <c r="T46" s="56"/>
      <c r="U46" s="56"/>
      <c r="V46" s="57"/>
      <c r="W46" s="55"/>
      <c r="X46" s="56"/>
      <c r="Y46" s="56"/>
      <c r="Z46" s="56"/>
      <c r="AA46" s="56"/>
      <c r="AB46" s="56"/>
      <c r="AC46" s="56"/>
      <c r="AD46" s="56"/>
      <c r="AE46" s="57"/>
      <c r="AF46" s="55"/>
      <c r="AG46" s="56"/>
      <c r="AH46" s="56"/>
      <c r="AI46" s="56"/>
      <c r="AJ46" s="56"/>
      <c r="AK46" s="56"/>
      <c r="AL46" s="56"/>
      <c r="AM46" s="56"/>
      <c r="AN46" s="57"/>
      <c r="AO46" s="55"/>
      <c r="AP46" s="56"/>
      <c r="AQ46" s="56"/>
      <c r="AR46" s="56"/>
      <c r="AS46" s="56"/>
      <c r="AT46" s="56"/>
      <c r="AU46" s="56"/>
      <c r="AV46" s="56"/>
      <c r="AW46" s="57"/>
      <c r="AX46" s="62">
        <v>16.454000000000001</v>
      </c>
      <c r="AY46" s="63">
        <v>0</v>
      </c>
      <c r="AZ46" s="63">
        <v>0</v>
      </c>
      <c r="BA46" s="63">
        <v>0</v>
      </c>
      <c r="BB46" s="63">
        <v>0</v>
      </c>
      <c r="BC46" s="63">
        <v>0</v>
      </c>
      <c r="BD46" s="63">
        <v>0</v>
      </c>
      <c r="BE46" s="63">
        <v>0</v>
      </c>
      <c r="BF46" s="60">
        <v>16.454000000000001</v>
      </c>
      <c r="BG46" s="62">
        <v>7.85</v>
      </c>
      <c r="BH46" s="63">
        <v>2.9529999999999998</v>
      </c>
      <c r="BI46" s="63">
        <v>0.98599999999999999</v>
      </c>
      <c r="BJ46" s="63">
        <v>0</v>
      </c>
      <c r="BK46" s="63">
        <v>0</v>
      </c>
      <c r="BL46" s="63">
        <v>0</v>
      </c>
      <c r="BM46" s="63">
        <v>0</v>
      </c>
      <c r="BN46" s="63">
        <v>0</v>
      </c>
      <c r="BO46" s="60">
        <v>11.789</v>
      </c>
      <c r="BP46" s="92">
        <v>13.252000000000001</v>
      </c>
      <c r="BQ46" s="92">
        <v>3.6379999999999999</v>
      </c>
      <c r="BR46" s="92">
        <v>1.429</v>
      </c>
      <c r="BS46" s="63">
        <v>0</v>
      </c>
      <c r="BT46" s="63">
        <v>0</v>
      </c>
      <c r="BU46" s="63">
        <v>0</v>
      </c>
      <c r="BV46" s="63">
        <v>0</v>
      </c>
      <c r="BW46" s="63">
        <v>0</v>
      </c>
      <c r="BX46" s="61">
        <v>18.318999999999999</v>
      </c>
      <c r="BY46" s="63">
        <v>20.414000000000001</v>
      </c>
      <c r="BZ46" s="63">
        <v>0</v>
      </c>
      <c r="CA46" s="63">
        <v>0</v>
      </c>
      <c r="CB46" s="63">
        <v>0</v>
      </c>
      <c r="CC46" s="63">
        <v>0</v>
      </c>
      <c r="CD46" s="63">
        <v>0</v>
      </c>
      <c r="CE46" s="63">
        <v>0</v>
      </c>
      <c r="CF46" s="63">
        <v>0</v>
      </c>
      <c r="CG46" s="61">
        <v>20.414000000000001</v>
      </c>
      <c r="CH46" s="63">
        <v>13.54</v>
      </c>
      <c r="CI46" s="63">
        <v>0</v>
      </c>
      <c r="CJ46" s="63">
        <v>0</v>
      </c>
      <c r="CK46" s="63">
        <v>0</v>
      </c>
      <c r="CL46" s="63">
        <v>0</v>
      </c>
      <c r="CM46" s="63">
        <v>0</v>
      </c>
      <c r="CN46" s="63">
        <v>0</v>
      </c>
      <c r="CO46" s="63">
        <v>0</v>
      </c>
      <c r="CP46" s="61">
        <v>13.54</v>
      </c>
    </row>
    <row r="47" spans="1:94" s="26" customFormat="1" x14ac:dyDescent="0.2">
      <c r="A47" s="117"/>
      <c r="B47" s="5" t="s">
        <v>5</v>
      </c>
      <c r="C47" s="6" t="s">
        <v>2</v>
      </c>
      <c r="D47" s="16">
        <v>3</v>
      </c>
      <c r="E47" s="68">
        <v>61.902000000000001</v>
      </c>
      <c r="F47" s="87">
        <v>0</v>
      </c>
      <c r="G47" s="85">
        <v>0</v>
      </c>
      <c r="H47" s="69">
        <v>71.400999999999996</v>
      </c>
      <c r="I47" s="85">
        <v>0</v>
      </c>
      <c r="J47" s="69">
        <v>0</v>
      </c>
      <c r="K47" s="87">
        <v>12.032</v>
      </c>
      <c r="L47" s="85">
        <v>0</v>
      </c>
      <c r="M47" s="109">
        <v>145.33500000000001</v>
      </c>
      <c r="N47" s="68">
        <v>56.761000000000003</v>
      </c>
      <c r="O47" s="87">
        <v>31.866</v>
      </c>
      <c r="P47" s="85">
        <v>10.955</v>
      </c>
      <c r="Q47" s="69">
        <v>78.510000000000005</v>
      </c>
      <c r="R47" s="85">
        <v>4.1319999999999997</v>
      </c>
      <c r="S47" s="69">
        <v>0</v>
      </c>
      <c r="T47" s="87">
        <v>24.62</v>
      </c>
      <c r="U47" s="85">
        <v>1E-3</v>
      </c>
      <c r="V47" s="109">
        <v>206.845</v>
      </c>
      <c r="W47" s="68">
        <v>74.102999999999994</v>
      </c>
      <c r="X47" s="87">
        <v>41.651000000000003</v>
      </c>
      <c r="Y47" s="85">
        <v>14.590999999999999</v>
      </c>
      <c r="Z47" s="69">
        <v>112.399</v>
      </c>
      <c r="AA47" s="85">
        <v>5.9690000000000003</v>
      </c>
      <c r="AB47" s="69">
        <v>1.0740000000000001</v>
      </c>
      <c r="AC47" s="87">
        <v>15.117000000000001</v>
      </c>
      <c r="AD47" s="85">
        <v>3.1989999999999998</v>
      </c>
      <c r="AE47" s="109">
        <v>268.10300000000001</v>
      </c>
      <c r="AF47" s="68">
        <v>63.445999999999998</v>
      </c>
      <c r="AG47" s="87">
        <v>20.309999999999999</v>
      </c>
      <c r="AH47" s="85">
        <v>9.41</v>
      </c>
      <c r="AI47" s="69">
        <v>124.85599999999999</v>
      </c>
      <c r="AJ47" s="85">
        <v>6.5709999999999997</v>
      </c>
      <c r="AK47" s="69">
        <v>1.6</v>
      </c>
      <c r="AL47" s="87">
        <v>16.315999999999999</v>
      </c>
      <c r="AM47" s="85">
        <v>1.282</v>
      </c>
      <c r="AN47" s="109">
        <v>243.791</v>
      </c>
      <c r="AO47" s="68">
        <v>58.377000000000002</v>
      </c>
      <c r="AP47" s="87">
        <v>18.687000000000001</v>
      </c>
      <c r="AQ47" s="85">
        <v>8.6579999999999995</v>
      </c>
      <c r="AR47" s="69">
        <v>122.474</v>
      </c>
      <c r="AS47" s="85">
        <v>6.6150000000000002</v>
      </c>
      <c r="AT47" s="69">
        <v>2.069</v>
      </c>
      <c r="AU47" s="87">
        <v>17.532</v>
      </c>
      <c r="AV47" s="85">
        <v>1.929</v>
      </c>
      <c r="AW47" s="109">
        <v>236.34100000000001</v>
      </c>
      <c r="AX47" s="62">
        <v>43.597000000000001</v>
      </c>
      <c r="AY47" s="63">
        <v>9.7780000000000005</v>
      </c>
      <c r="AZ47" s="63">
        <v>4.1559999999999997</v>
      </c>
      <c r="BA47" s="63">
        <v>147.35400000000001</v>
      </c>
      <c r="BB47" s="63">
        <v>7.7539999999999996</v>
      </c>
      <c r="BC47" s="63">
        <v>4.1630000000000003</v>
      </c>
      <c r="BD47" s="63">
        <v>12.276999999999999</v>
      </c>
      <c r="BE47" s="63">
        <v>1.5580000000000001</v>
      </c>
      <c r="BF47" s="60">
        <v>230.637</v>
      </c>
      <c r="BG47" s="62">
        <v>47.655000000000001</v>
      </c>
      <c r="BH47" s="63">
        <v>18.004000000000001</v>
      </c>
      <c r="BI47" s="63">
        <v>5.98</v>
      </c>
      <c r="BJ47" s="63">
        <v>202.57599999999999</v>
      </c>
      <c r="BK47" s="63">
        <v>0</v>
      </c>
      <c r="BL47" s="63">
        <v>4.9000000000000002E-2</v>
      </c>
      <c r="BM47" s="63">
        <v>16.593</v>
      </c>
      <c r="BN47" s="63">
        <v>1.665</v>
      </c>
      <c r="BO47" s="60">
        <v>292.52199999999999</v>
      </c>
      <c r="BP47" s="63">
        <v>77.63</v>
      </c>
      <c r="BQ47" s="63">
        <v>21.591999999999999</v>
      </c>
      <c r="BR47" s="63">
        <v>8.3719999999999999</v>
      </c>
      <c r="BS47" s="63">
        <v>215.22900000000001</v>
      </c>
      <c r="BT47" s="63">
        <v>0</v>
      </c>
      <c r="BU47" s="63">
        <v>2E-3</v>
      </c>
      <c r="BV47" s="63">
        <v>13.04</v>
      </c>
      <c r="BW47" s="63">
        <v>2.4580000000000002</v>
      </c>
      <c r="BX47" s="61">
        <v>338.322</v>
      </c>
      <c r="BY47" s="63">
        <v>75.076999999999998</v>
      </c>
      <c r="BZ47" s="63">
        <v>18.012</v>
      </c>
      <c r="CA47" s="63">
        <v>8.3170000000000002</v>
      </c>
      <c r="CB47" s="63">
        <v>224.292</v>
      </c>
      <c r="CC47" s="63">
        <v>0</v>
      </c>
      <c r="CD47" s="63">
        <v>4.0880000000000001</v>
      </c>
      <c r="CE47" s="63">
        <v>22.861000000000001</v>
      </c>
      <c r="CF47" s="63">
        <v>1.9650000000000001</v>
      </c>
      <c r="CG47" s="61">
        <v>354.61200000000002</v>
      </c>
      <c r="CH47" s="63">
        <v>103.367</v>
      </c>
      <c r="CI47" s="63">
        <v>27.702000000000002</v>
      </c>
      <c r="CJ47" s="63">
        <v>12.493</v>
      </c>
      <c r="CK47" s="63">
        <v>320.32799999999997</v>
      </c>
      <c r="CL47" s="63">
        <v>0</v>
      </c>
      <c r="CM47" s="63">
        <v>2.1269999999999998</v>
      </c>
      <c r="CN47" s="63">
        <v>40.838999999999999</v>
      </c>
      <c r="CO47" s="63">
        <v>0.59599999999999997</v>
      </c>
      <c r="CP47" s="61">
        <v>507.452</v>
      </c>
    </row>
    <row r="48" spans="1:94" s="26" customFormat="1" x14ac:dyDescent="0.2">
      <c r="A48" s="117"/>
      <c r="B48" s="5" t="s">
        <v>6</v>
      </c>
      <c r="C48" s="6" t="s">
        <v>2</v>
      </c>
      <c r="D48" s="16">
        <v>3</v>
      </c>
      <c r="E48" s="68">
        <v>0</v>
      </c>
      <c r="F48" s="87">
        <v>0</v>
      </c>
      <c r="G48" s="85">
        <v>0</v>
      </c>
      <c r="H48" s="69">
        <v>0</v>
      </c>
      <c r="I48" s="85">
        <v>0</v>
      </c>
      <c r="J48" s="69">
        <v>0</v>
      </c>
      <c r="K48" s="87">
        <v>0</v>
      </c>
      <c r="L48" s="85">
        <v>0</v>
      </c>
      <c r="M48" s="109">
        <v>0</v>
      </c>
      <c r="N48" s="68">
        <v>0</v>
      </c>
      <c r="O48" s="88">
        <v>0</v>
      </c>
      <c r="P48" s="88">
        <v>0</v>
      </c>
      <c r="Q48" s="88">
        <v>0</v>
      </c>
      <c r="R48" s="88">
        <v>0</v>
      </c>
      <c r="S48" s="88">
        <v>0</v>
      </c>
      <c r="T48" s="88">
        <v>0</v>
      </c>
      <c r="U48" s="88">
        <v>0</v>
      </c>
      <c r="V48" s="109">
        <v>0</v>
      </c>
      <c r="W48" s="68">
        <v>0.01</v>
      </c>
      <c r="X48" s="87">
        <v>0</v>
      </c>
      <c r="Y48" s="85">
        <v>0</v>
      </c>
      <c r="Z48" s="69">
        <v>6.7770000000000001</v>
      </c>
      <c r="AA48" s="85">
        <v>0.35599999999999998</v>
      </c>
      <c r="AB48" s="69">
        <v>0</v>
      </c>
      <c r="AC48" s="87">
        <v>0</v>
      </c>
      <c r="AD48" s="85">
        <v>0</v>
      </c>
      <c r="AE48" s="109">
        <v>7.1429999999999998</v>
      </c>
      <c r="AF48" s="68">
        <v>3.0230000000000001</v>
      </c>
      <c r="AG48" s="87">
        <v>0.96799999999999997</v>
      </c>
      <c r="AH48" s="85">
        <v>0.44800000000000001</v>
      </c>
      <c r="AI48" s="69">
        <v>0.05</v>
      </c>
      <c r="AJ48" s="85">
        <v>3.0000000000000001E-3</v>
      </c>
      <c r="AK48" s="69">
        <v>0</v>
      </c>
      <c r="AL48" s="87">
        <v>0</v>
      </c>
      <c r="AM48" s="85">
        <v>0</v>
      </c>
      <c r="AN48" s="109">
        <v>4.492</v>
      </c>
      <c r="AO48" s="68">
        <v>2.5859999999999999</v>
      </c>
      <c r="AP48" s="87">
        <v>0.82799999999999996</v>
      </c>
      <c r="AQ48" s="85">
        <v>0.38400000000000001</v>
      </c>
      <c r="AR48" s="69">
        <v>3.214</v>
      </c>
      <c r="AS48" s="85">
        <v>0</v>
      </c>
      <c r="AT48" s="69">
        <v>0</v>
      </c>
      <c r="AU48" s="87">
        <v>0</v>
      </c>
      <c r="AV48" s="85">
        <v>0</v>
      </c>
      <c r="AW48" s="109">
        <v>7.0119999999999996</v>
      </c>
      <c r="AX48" s="58">
        <v>2.5000000000000001E-2</v>
      </c>
      <c r="AY48" s="59">
        <v>8.9999999999999993E-3</v>
      </c>
      <c r="AZ48" s="59">
        <v>4.0000000000000001E-3</v>
      </c>
      <c r="BA48" s="59">
        <v>5.3999999999999999E-2</v>
      </c>
      <c r="BB48" s="59">
        <v>3.0000000000000001E-3</v>
      </c>
      <c r="BC48" s="59">
        <v>0</v>
      </c>
      <c r="BD48" s="59">
        <v>8.9999999999999993E-3</v>
      </c>
      <c r="BE48" s="59">
        <v>0</v>
      </c>
      <c r="BF48" s="60">
        <v>0.104</v>
      </c>
      <c r="BG48" s="58">
        <v>-1E-3</v>
      </c>
      <c r="BH48" s="59">
        <v>0</v>
      </c>
      <c r="BI48" s="59">
        <v>0</v>
      </c>
      <c r="BJ48" s="59">
        <v>0.17899999999999999</v>
      </c>
      <c r="BK48" s="59">
        <v>0</v>
      </c>
      <c r="BL48" s="59">
        <v>0</v>
      </c>
      <c r="BM48" s="59">
        <v>1.7000000000000001E-2</v>
      </c>
      <c r="BN48" s="59">
        <v>0</v>
      </c>
      <c r="BO48" s="60">
        <v>0.19500000000000001</v>
      </c>
      <c r="BP48" s="59">
        <v>-3.6999999999999998E-2</v>
      </c>
      <c r="BQ48" s="59">
        <v>0</v>
      </c>
      <c r="BR48" s="59">
        <v>0</v>
      </c>
      <c r="BS48" s="59">
        <v>0.08</v>
      </c>
      <c r="BT48" s="59">
        <v>0</v>
      </c>
      <c r="BU48" s="59">
        <v>0</v>
      </c>
      <c r="BV48" s="59">
        <v>0</v>
      </c>
      <c r="BW48" s="59">
        <v>0</v>
      </c>
      <c r="BX48" s="61">
        <v>4.2999999999999997E-2</v>
      </c>
      <c r="BY48" s="59">
        <v>3.0000000000000001E-3</v>
      </c>
      <c r="BZ48" s="59">
        <v>0</v>
      </c>
      <c r="CA48" s="59">
        <v>0</v>
      </c>
      <c r="CB48" s="59">
        <v>0.14199999999999999</v>
      </c>
      <c r="CC48" s="59">
        <v>0</v>
      </c>
      <c r="CD48" s="59">
        <v>0</v>
      </c>
      <c r="CE48" s="59">
        <v>0.01</v>
      </c>
      <c r="CF48" s="59">
        <v>0</v>
      </c>
      <c r="CG48" s="61">
        <v>0.155</v>
      </c>
      <c r="CH48" s="59">
        <v>0</v>
      </c>
      <c r="CI48" s="59">
        <v>0</v>
      </c>
      <c r="CJ48" s="59">
        <v>0</v>
      </c>
      <c r="CK48" s="59">
        <v>0.13200000000000001</v>
      </c>
      <c r="CL48" s="59">
        <v>0</v>
      </c>
      <c r="CM48" s="59">
        <v>0</v>
      </c>
      <c r="CN48" s="59">
        <v>4.7E-2</v>
      </c>
      <c r="CO48" s="59">
        <v>0</v>
      </c>
      <c r="CP48" s="61">
        <v>0.17899999999999999</v>
      </c>
    </row>
    <row r="49" spans="1:94" s="26" customFormat="1" ht="15.75" thickBot="1" x14ac:dyDescent="0.25">
      <c r="A49" s="117"/>
      <c r="B49" s="7" t="s">
        <v>7</v>
      </c>
      <c r="C49" s="8" t="s">
        <v>2</v>
      </c>
      <c r="D49" s="17">
        <v>3</v>
      </c>
      <c r="E49" s="111">
        <v>61.902000000000001</v>
      </c>
      <c r="F49" s="97">
        <v>0</v>
      </c>
      <c r="G49" s="95">
        <v>0</v>
      </c>
      <c r="H49" s="94">
        <v>71.400999999999996</v>
      </c>
      <c r="I49" s="95">
        <v>0</v>
      </c>
      <c r="J49" s="94">
        <v>0</v>
      </c>
      <c r="K49" s="97">
        <v>12.032</v>
      </c>
      <c r="L49" s="95">
        <v>0</v>
      </c>
      <c r="M49" s="112">
        <v>145.33500000000001</v>
      </c>
      <c r="N49" s="111">
        <v>56.761000000000003</v>
      </c>
      <c r="O49" s="97">
        <v>31.866</v>
      </c>
      <c r="P49" s="95">
        <v>10.955</v>
      </c>
      <c r="Q49" s="94">
        <v>78.510000000000005</v>
      </c>
      <c r="R49" s="95">
        <v>4.1319999999999997</v>
      </c>
      <c r="S49" s="94">
        <v>0</v>
      </c>
      <c r="T49" s="97">
        <v>24.62</v>
      </c>
      <c r="U49" s="95">
        <v>1E-3</v>
      </c>
      <c r="V49" s="112">
        <v>206.845</v>
      </c>
      <c r="W49" s="111">
        <v>74.113</v>
      </c>
      <c r="X49" s="97">
        <v>41.651000000000003</v>
      </c>
      <c r="Y49" s="95">
        <v>14.590999999999999</v>
      </c>
      <c r="Z49" s="94">
        <v>119.176</v>
      </c>
      <c r="AA49" s="95">
        <v>6.3250000000000002</v>
      </c>
      <c r="AB49" s="94">
        <v>1.0740000000000001</v>
      </c>
      <c r="AC49" s="97">
        <v>15.117000000000001</v>
      </c>
      <c r="AD49" s="95">
        <v>3.1989999999999998</v>
      </c>
      <c r="AE49" s="112">
        <v>275.24599999999998</v>
      </c>
      <c r="AF49" s="111">
        <v>66.468999999999994</v>
      </c>
      <c r="AG49" s="97">
        <v>21.277999999999999</v>
      </c>
      <c r="AH49" s="95">
        <v>9.8580000000000005</v>
      </c>
      <c r="AI49" s="94">
        <v>124.90600000000001</v>
      </c>
      <c r="AJ49" s="95">
        <v>6.5739999999999998</v>
      </c>
      <c r="AK49" s="94">
        <v>1.6</v>
      </c>
      <c r="AL49" s="97">
        <v>16.315999999999999</v>
      </c>
      <c r="AM49" s="95">
        <v>1.282</v>
      </c>
      <c r="AN49" s="112">
        <v>248.28299999999999</v>
      </c>
      <c r="AO49" s="111">
        <v>60.963000000000001</v>
      </c>
      <c r="AP49" s="97">
        <v>19.515000000000001</v>
      </c>
      <c r="AQ49" s="95">
        <v>9.0419999999999998</v>
      </c>
      <c r="AR49" s="94">
        <v>125.688</v>
      </c>
      <c r="AS49" s="95">
        <v>6.6150000000000002</v>
      </c>
      <c r="AT49" s="94">
        <v>2.069</v>
      </c>
      <c r="AU49" s="97">
        <v>17.532</v>
      </c>
      <c r="AV49" s="95">
        <v>1.929</v>
      </c>
      <c r="AW49" s="112">
        <v>243.35300000000001</v>
      </c>
      <c r="AX49" s="113">
        <v>43.622</v>
      </c>
      <c r="AY49" s="114">
        <v>9.7870000000000008</v>
      </c>
      <c r="AZ49" s="114">
        <v>4.16</v>
      </c>
      <c r="BA49" s="114">
        <v>147.40799999999999</v>
      </c>
      <c r="BB49" s="114">
        <v>7.7569999999999997</v>
      </c>
      <c r="BC49" s="114">
        <v>4.1630000000000003</v>
      </c>
      <c r="BD49" s="114">
        <v>12.286</v>
      </c>
      <c r="BE49" s="114">
        <v>1.5580000000000001</v>
      </c>
      <c r="BF49" s="101">
        <v>230.74100000000001</v>
      </c>
      <c r="BG49" s="113">
        <v>47.654000000000003</v>
      </c>
      <c r="BH49" s="114">
        <v>18.004000000000001</v>
      </c>
      <c r="BI49" s="114">
        <v>5.98</v>
      </c>
      <c r="BJ49" s="114">
        <v>202.755</v>
      </c>
      <c r="BK49" s="114">
        <v>0</v>
      </c>
      <c r="BL49" s="114">
        <v>4.9000000000000002E-2</v>
      </c>
      <c r="BM49" s="114">
        <v>16.61</v>
      </c>
      <c r="BN49" s="114">
        <v>1.665</v>
      </c>
      <c r="BO49" s="101">
        <v>292.71699999999998</v>
      </c>
      <c r="BP49" s="105">
        <v>77.593000000000004</v>
      </c>
      <c r="BQ49" s="105">
        <v>21.591999999999999</v>
      </c>
      <c r="BR49" s="105">
        <v>8.3719999999999999</v>
      </c>
      <c r="BS49" s="105">
        <v>215.309</v>
      </c>
      <c r="BT49" s="105">
        <v>0</v>
      </c>
      <c r="BU49" s="105">
        <v>2E-3</v>
      </c>
      <c r="BV49" s="105">
        <v>13.04</v>
      </c>
      <c r="BW49" s="105">
        <v>2.4580000000000002</v>
      </c>
      <c r="BX49" s="80">
        <v>338.36500000000001</v>
      </c>
      <c r="BY49" s="105">
        <v>75.08</v>
      </c>
      <c r="BZ49" s="105">
        <v>18.012</v>
      </c>
      <c r="CA49" s="105">
        <v>8.3170000000000002</v>
      </c>
      <c r="CB49" s="105">
        <v>224.434</v>
      </c>
      <c r="CC49" s="105">
        <v>0</v>
      </c>
      <c r="CD49" s="105">
        <v>4.0880000000000001</v>
      </c>
      <c r="CE49" s="105">
        <v>22.870999999999999</v>
      </c>
      <c r="CF49" s="105">
        <v>1.9650000000000001</v>
      </c>
      <c r="CG49" s="80">
        <v>354.767</v>
      </c>
      <c r="CH49" s="105">
        <v>103.367</v>
      </c>
      <c r="CI49" s="105">
        <v>27.702000000000002</v>
      </c>
      <c r="CJ49" s="105">
        <v>12.493</v>
      </c>
      <c r="CK49" s="105">
        <v>320.45999999999998</v>
      </c>
      <c r="CL49" s="105">
        <v>0</v>
      </c>
      <c r="CM49" s="105">
        <v>2.1269999999999998</v>
      </c>
      <c r="CN49" s="105">
        <v>40.886000000000003</v>
      </c>
      <c r="CO49" s="105">
        <v>0.59599999999999997</v>
      </c>
      <c r="CP49" s="80">
        <v>507.63099999999997</v>
      </c>
    </row>
    <row r="50" spans="1:94" ht="15.75" thickTop="1" x14ac:dyDescent="0.25"/>
    <row r="53" spans="1:94" ht="20.25" thickBot="1" x14ac:dyDescent="0.3">
      <c r="A53" s="117" t="s">
        <v>65</v>
      </c>
      <c r="B53" s="118" t="s">
        <v>61</v>
      </c>
      <c r="C53" s="118"/>
      <c r="D53" s="118"/>
    </row>
    <row r="54" spans="1:94" ht="15.75" thickTop="1" x14ac:dyDescent="0.25">
      <c r="A54" s="117"/>
      <c r="B54" s="158" t="s">
        <v>8</v>
      </c>
      <c r="C54" s="160" t="s">
        <v>9</v>
      </c>
      <c r="D54" s="154" t="s">
        <v>10</v>
      </c>
      <c r="E54" s="156" t="s">
        <v>45</v>
      </c>
    </row>
    <row r="55" spans="1:94" x14ac:dyDescent="0.25">
      <c r="A55" s="117"/>
      <c r="B55" s="159"/>
      <c r="C55" s="161"/>
      <c r="D55" s="155"/>
      <c r="E55" s="157"/>
    </row>
    <row r="56" spans="1:94" ht="16.5" thickBot="1" x14ac:dyDescent="0.3">
      <c r="A56" s="117"/>
      <c r="B56" s="26"/>
      <c r="C56" s="26"/>
      <c r="D56" s="26"/>
      <c r="E56" s="26"/>
    </row>
    <row r="57" spans="1:94" ht="16.5" thickTop="1" thickBot="1" x14ac:dyDescent="0.3">
      <c r="A57" s="117"/>
      <c r="B57" s="39" t="s">
        <v>47</v>
      </c>
      <c r="C57" s="40" t="s">
        <v>2</v>
      </c>
      <c r="D57" s="41">
        <v>3</v>
      </c>
      <c r="E57" s="115">
        <v>1749.3330000000001</v>
      </c>
    </row>
    <row r="58" spans="1:94" ht="16.5" thickTop="1" thickBot="1" x14ac:dyDescent="0.3">
      <c r="A58" s="117"/>
      <c r="B58" s="39" t="s">
        <v>48</v>
      </c>
      <c r="C58" s="40" t="s">
        <v>2</v>
      </c>
      <c r="D58" s="41">
        <v>3</v>
      </c>
      <c r="E58" s="115">
        <v>1626.6479999999999</v>
      </c>
    </row>
    <row r="59" spans="1:94" ht="16.5" thickTop="1" thickBot="1" x14ac:dyDescent="0.3">
      <c r="A59" s="117"/>
      <c r="B59" s="39" t="s">
        <v>49</v>
      </c>
      <c r="C59" s="40" t="s">
        <v>2</v>
      </c>
      <c r="D59" s="41">
        <v>3</v>
      </c>
      <c r="E59" s="115">
        <v>1494.9359999999999</v>
      </c>
    </row>
    <row r="60" spans="1:94" ht="16.5" thickTop="1" thickBot="1" x14ac:dyDescent="0.3">
      <c r="A60" s="117"/>
      <c r="B60" s="39" t="s">
        <v>50</v>
      </c>
      <c r="C60" s="40" t="s">
        <v>2</v>
      </c>
      <c r="D60" s="41">
        <v>3</v>
      </c>
      <c r="E60" s="115">
        <v>1399.8119999999999</v>
      </c>
    </row>
    <row r="61" spans="1:94" ht="16.5" thickTop="1" thickBot="1" x14ac:dyDescent="0.3">
      <c r="A61" s="117"/>
      <c r="B61" s="39" t="s">
        <v>51</v>
      </c>
      <c r="C61" s="40" t="s">
        <v>2</v>
      </c>
      <c r="D61" s="41">
        <v>3</v>
      </c>
      <c r="E61" s="115">
        <v>1351.797</v>
      </c>
    </row>
    <row r="62" spans="1:94" ht="16.5" thickTop="1" thickBot="1" x14ac:dyDescent="0.3">
      <c r="A62" s="117"/>
      <c r="B62" s="39" t="s">
        <v>52</v>
      </c>
      <c r="C62" s="40" t="s">
        <v>2</v>
      </c>
      <c r="D62" s="41">
        <v>3</v>
      </c>
      <c r="E62" s="115">
        <v>1419.87</v>
      </c>
    </row>
    <row r="63" spans="1:94" ht="16.5" thickTop="1" thickBot="1" x14ac:dyDescent="0.3">
      <c r="A63" s="117"/>
      <c r="B63" s="39" t="s">
        <v>46</v>
      </c>
      <c r="C63" s="40" t="s">
        <v>2</v>
      </c>
      <c r="D63" s="41">
        <v>3</v>
      </c>
      <c r="E63" s="115">
        <v>1354.6579999999999</v>
      </c>
    </row>
    <row r="64" spans="1:94" ht="16.5" thickTop="1" thickBot="1" x14ac:dyDescent="0.3">
      <c r="A64" s="117"/>
      <c r="B64" s="39" t="s">
        <v>53</v>
      </c>
      <c r="C64" s="40" t="s">
        <v>2</v>
      </c>
      <c r="D64" s="41">
        <v>3</v>
      </c>
      <c r="E64" s="115">
        <v>1248.9490000000001</v>
      </c>
    </row>
    <row r="65" spans="1:5" ht="16.5" thickTop="1" thickBot="1" x14ac:dyDescent="0.3">
      <c r="A65" s="117"/>
      <c r="B65" s="39" t="s">
        <v>55</v>
      </c>
      <c r="C65" s="40" t="s">
        <v>2</v>
      </c>
      <c r="D65" s="41">
        <v>3</v>
      </c>
      <c r="E65" s="115">
        <v>1227.019</v>
      </c>
    </row>
    <row r="66" spans="1:5" ht="15.75" thickTop="1" x14ac:dyDescent="0.25">
      <c r="A66" s="117"/>
      <c r="B66" s="39" t="s">
        <v>57</v>
      </c>
      <c r="C66" s="40" t="s">
        <v>2</v>
      </c>
      <c r="D66" s="41">
        <v>3</v>
      </c>
      <c r="E66" s="115">
        <v>1185.3879999999999</v>
      </c>
    </row>
  </sheetData>
  <mergeCells count="106">
    <mergeCell ref="Z30:AA30"/>
    <mergeCell ref="AB30:AD30"/>
    <mergeCell ref="AE30:AE31"/>
    <mergeCell ref="W30:Y30"/>
    <mergeCell ref="B30:B32"/>
    <mergeCell ref="C30:C32"/>
    <mergeCell ref="D30:D32"/>
    <mergeCell ref="B7:B9"/>
    <mergeCell ref="C7:C9"/>
    <mergeCell ref="D7:D9"/>
    <mergeCell ref="Q9:V9"/>
    <mergeCell ref="Q7:Q8"/>
    <mergeCell ref="R7:U7"/>
    <mergeCell ref="V7:V8"/>
    <mergeCell ref="B29:D29"/>
    <mergeCell ref="W7:W8"/>
    <mergeCell ref="X7:AA7"/>
    <mergeCell ref="Q30:R30"/>
    <mergeCell ref="S30:U30"/>
    <mergeCell ref="V30:V31"/>
    <mergeCell ref="B6:D6"/>
    <mergeCell ref="E30:G30"/>
    <mergeCell ref="H30:I30"/>
    <mergeCell ref="J30:L30"/>
    <mergeCell ref="D54:D55"/>
    <mergeCell ref="E54:E55"/>
    <mergeCell ref="B54:B55"/>
    <mergeCell ref="C54:C55"/>
    <mergeCell ref="K7:K8"/>
    <mergeCell ref="L7:O7"/>
    <mergeCell ref="K9:P9"/>
    <mergeCell ref="N30:P30"/>
    <mergeCell ref="E7:E8"/>
    <mergeCell ref="F7:I7"/>
    <mergeCell ref="J7:J8"/>
    <mergeCell ref="E9:J9"/>
    <mergeCell ref="P7:P8"/>
    <mergeCell ref="M30:M31"/>
    <mergeCell ref="AI7:AI8"/>
    <mergeCell ref="AJ7:AM7"/>
    <mergeCell ref="AN7:AN8"/>
    <mergeCell ref="AI9:AN9"/>
    <mergeCell ref="AO7:AO8"/>
    <mergeCell ref="AB7:AB8"/>
    <mergeCell ref="W9:AB9"/>
    <mergeCell ref="AC7:AC8"/>
    <mergeCell ref="AC9:AH9"/>
    <mergeCell ref="AH7:AH8"/>
    <mergeCell ref="AD7:AG7"/>
    <mergeCell ref="AO32:AW32"/>
    <mergeCell ref="BH7:BK7"/>
    <mergeCell ref="BL7:BL8"/>
    <mergeCell ref="BG9:BL9"/>
    <mergeCell ref="AF30:AH30"/>
    <mergeCell ref="AI30:AJ30"/>
    <mergeCell ref="AK30:AM30"/>
    <mergeCell ref="AN30:AN31"/>
    <mergeCell ref="AO30:AQ30"/>
    <mergeCell ref="AR30:AS30"/>
    <mergeCell ref="AT30:AV30"/>
    <mergeCell ref="AW30:AW31"/>
    <mergeCell ref="BA7:BA8"/>
    <mergeCell ref="BB7:BE7"/>
    <mergeCell ref="BF7:BF8"/>
    <mergeCell ref="BA9:BF9"/>
    <mergeCell ref="BG7:BG8"/>
    <mergeCell ref="AP7:AS7"/>
    <mergeCell ref="AT7:AT8"/>
    <mergeCell ref="AO9:AT9"/>
    <mergeCell ref="AU9:AZ9"/>
    <mergeCell ref="AU7:AU8"/>
    <mergeCell ref="AV7:AY7"/>
    <mergeCell ref="AZ7:AZ8"/>
    <mergeCell ref="AX32:BF32"/>
    <mergeCell ref="BG32:BO32"/>
    <mergeCell ref="BG30:BI30"/>
    <mergeCell ref="BJ30:BK30"/>
    <mergeCell ref="BL30:BN30"/>
    <mergeCell ref="BO30:BO31"/>
    <mergeCell ref="AX30:AZ30"/>
    <mergeCell ref="BA30:BB30"/>
    <mergeCell ref="BC30:BE30"/>
    <mergeCell ref="A6:A27"/>
    <mergeCell ref="A29:A49"/>
    <mergeCell ref="A53:A66"/>
    <mergeCell ref="B53:D53"/>
    <mergeCell ref="E32:M32"/>
    <mergeCell ref="N32:V32"/>
    <mergeCell ref="W32:AE32"/>
    <mergeCell ref="AF32:AN32"/>
    <mergeCell ref="CH32:CP32"/>
    <mergeCell ref="CH30:CJ30"/>
    <mergeCell ref="CK30:CL30"/>
    <mergeCell ref="CM30:CO30"/>
    <mergeCell ref="CP30:CP31"/>
    <mergeCell ref="BY32:CG32"/>
    <mergeCell ref="BY30:CA30"/>
    <mergeCell ref="CB30:CC30"/>
    <mergeCell ref="CD30:CF30"/>
    <mergeCell ref="CG30:CG31"/>
    <mergeCell ref="BP30:BR30"/>
    <mergeCell ref="BP32:BX32"/>
    <mergeCell ref="BS30:BT30"/>
    <mergeCell ref="BU30:BW30"/>
    <mergeCell ref="BX30:BX31"/>
    <mergeCell ref="BF30:BF31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79C72B7315A469DA6179ECEAD1022" ma:contentTypeVersion="24" ma:contentTypeDescription="Create a new document." ma:contentTypeScope="" ma:versionID="08e990830352d923b9e320a8581d34a3">
  <xsd:schema xmlns:xsd="http://www.w3.org/2001/XMLSchema" xmlns:xs="http://www.w3.org/2001/XMLSchema" xmlns:p="http://schemas.microsoft.com/office/2006/metadata/properties" xmlns:ns1="http://schemas.microsoft.com/sharepoint/v3" xmlns:ns2="e0c03d1e-d5b9-4864-bc67-953c51ab0878" xmlns:ns3="8b752031-2b6d-4248-91c2-2084dbaef9a4" xmlns:ns4="75e05205-f2e1-4168-9176-3cea1311c638" targetNamespace="http://schemas.microsoft.com/office/2006/metadata/properties" ma:root="true" ma:fieldsID="f506fd6b9fe242f76d772b2b2277f7b6" ns1:_="" ns2:_="" ns3:_="" ns4:_="">
    <xsd:import namespace="http://schemas.microsoft.com/sharepoint/v3"/>
    <xsd:import namespace="e0c03d1e-d5b9-4864-bc67-953c51ab0878"/>
    <xsd:import namespace="8b752031-2b6d-4248-91c2-2084dbaef9a4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onth" minOccurs="0"/>
                <xsd:element ref="ns3:lcf76f155ced4ddcb4097134ff3c332f" minOccurs="0"/>
                <xsd:element ref="ns4:TaxCatchAll" minOccurs="0"/>
                <xsd:element ref="ns3:FileTitle" minOccurs="0"/>
                <xsd:element ref="ns3:MediaServiceObjectDetectorVersions" minOccurs="0"/>
                <xsd:element ref="ns3:FileOwner" minOccurs="0"/>
                <xsd:element ref="ns3:MediaServiceSearchPropertie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03d1e-d5b9-4864-bc67-953c51ab08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52031-2b6d-4248-91c2-2084dbaef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onth" ma:index="23" nillable="true" ma:displayName="Month" ma:format="Dropdown" ma:internalName="Month" ma:percentage="FALSE">
      <xsd:simpleType>
        <xsd:restriction base="dms:Number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ileTitle" ma:index="27" nillable="true" ma:displayName="File Title" ma:description="File title added" ma:format="Dropdown" ma:internalName="FileTitl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ileOwner" ma:index="29" nillable="true" ma:displayName="File Owner" ma:format="Dropdown" ma:list="UserInfo" ma:SharePointGroup="0" ma:internalName="Fil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3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590aabeb-fc74-49a3-8361-2c32dec540e3}" ma:internalName="TaxCatchAll" ma:showField="CatchAllData" ma:web="e0c03d1e-d5b9-4864-bc67-953c51ab0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FileOwner xmlns="8b752031-2b6d-4248-91c2-2084dbaef9a4">
      <UserInfo>
        <DisplayName/>
        <AccountId xsi:nil="true"/>
        <AccountType/>
      </UserInfo>
    </FileOwner>
    <date xmlns="8b752031-2b6d-4248-91c2-2084dbaef9a4" xsi:nil="true"/>
    <FileTitle xmlns="8b752031-2b6d-4248-91c2-2084dbaef9a4" xsi:nil="true"/>
    <_ip_UnifiedCompliancePolicyProperties xmlns="http://schemas.microsoft.com/sharepoint/v3" xsi:nil="true"/>
    <Month xmlns="8b752031-2b6d-4248-91c2-2084dbaef9a4" xsi:nil="true"/>
    <lcf76f155ced4ddcb4097134ff3c332f xmlns="8b752031-2b6d-4248-91c2-2084dbaef9a4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4E7A49-4D66-423C-9BBD-96DB2B3EA1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0c03d1e-d5b9-4864-bc67-953c51ab0878"/>
    <ds:schemaRef ds:uri="8b752031-2b6d-4248-91c2-2084dbaef9a4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0EF39D-0B8D-4D6C-8753-C72CAC7FFB7D}">
  <ds:schemaRefs>
    <ds:schemaRef ds:uri="http://schemas.microsoft.com/sharepoint/v3"/>
    <ds:schemaRef ds:uri="http://purl.org/dc/terms/"/>
    <ds:schemaRef ds:uri="e0c03d1e-d5b9-4864-bc67-953c51ab0878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75e05205-f2e1-4168-9176-3cea1311c638"/>
    <ds:schemaRef ds:uri="8b752031-2b6d-4248-91c2-2084dbaef9a4"/>
  </ds:schemaRefs>
</ds:datastoreItem>
</file>

<file path=customXml/itemProps3.xml><?xml version="1.0" encoding="utf-8"?>
<ds:datastoreItem xmlns:ds="http://schemas.openxmlformats.org/officeDocument/2006/customXml" ds:itemID="{AD36BC73-D703-4D30-88F4-2B3E153334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2026-02-18T14:19:32Z</dcterms:created>
  <dcterms:modified xsi:type="dcterms:W3CDTF">2026-02-25T10:10:07Z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0x010100D8179C72B7315A469DA6179ECEAD1022</vt:lpwstr>
  </property>
</Properties>
</file>